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7500" windowHeight="4245" tabRatio="771"/>
  </bookViews>
  <sheets>
    <sheet name="смета" sheetId="8" r:id="rId1"/>
    <sheet name="Ведомость ресурсов" sheetId="16" r:id="rId2"/>
  </sheets>
  <definedNames>
    <definedName name="_xlnm.Print_Titles" localSheetId="1">'Ведомость ресурсов'!$21:$21</definedName>
    <definedName name="_xlnm.Print_Titles" localSheetId="0">смета!$21:$21</definedName>
    <definedName name="_xlnm.Print_Area" localSheetId="1">'Ведомость ресурсов'!$A$1:$M$73</definedName>
    <definedName name="_xlnm.Print_Area" localSheetId="0">смета!$A$1:$U$78</definedName>
  </definedNames>
  <calcPr calcId="124519"/>
</workbook>
</file>

<file path=xl/calcChain.xml><?xml version="1.0" encoding="utf-8"?>
<calcChain xmlns="http://schemas.openxmlformats.org/spreadsheetml/2006/main">
  <c r="L24" i="16"/>
  <c r="L25"/>
  <c r="L26"/>
  <c r="L27"/>
  <c r="L28"/>
  <c r="L29"/>
  <c r="L30"/>
  <c r="L32"/>
  <c r="L33"/>
  <c r="L34"/>
  <c r="L35"/>
  <c r="L36"/>
  <c r="L37"/>
  <c r="L38"/>
  <c r="L40"/>
  <c r="L41"/>
  <c r="L42"/>
  <c r="L43"/>
  <c r="L44"/>
  <c r="L45"/>
  <c r="L46"/>
  <c r="L48"/>
  <c r="L49"/>
  <c r="L50"/>
  <c r="L51"/>
  <c r="L52"/>
  <c r="L53"/>
  <c r="L54"/>
  <c r="L55"/>
  <c r="J13"/>
  <c r="G13"/>
  <c r="J12"/>
  <c r="G12"/>
  <c r="J11"/>
  <c r="G11"/>
  <c r="J13" i="8"/>
  <c r="G13"/>
  <c r="J12"/>
  <c r="G12"/>
  <c r="J11"/>
  <c r="G11"/>
</calcChain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</authors>
  <commentList>
    <comment ref="A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A5" authorId="2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</text>
    </comment>
    <comment ref="A7" authorId="2">
      <text>
        <r>
          <rPr>
            <sz val="8"/>
            <color indexed="81"/>
            <rFont val="Tahoma"/>
            <family val="2"/>
            <charset val="204"/>
          </rPr>
          <t xml:space="preserve"> на &lt;Наименование локальной сметы&gt;</t>
        </r>
      </text>
    </comment>
    <comment ref="A8" authorId="2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G1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1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G12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=(&lt;Итого ТЗ с коэф. к итогам&gt;+&lt;Итого ТЗМ с коэф. к итогам&gt;)/1000</t>
        </r>
      </text>
    </comment>
    <comment ref="J12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=(&lt;Итого ТЗ с коэф. к итогам&gt;+&lt;Итого ТЗМ с коэф. к итогам&gt;)/1000</t>
        </r>
      </text>
    </comment>
    <comment ref="G1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J1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A21" authorId="2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21" authorId="2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&lt;Наименование (текстовая часть) расценки&gt;
&lt;Ед. измерения по расценке&gt;
</t>
        </r>
      </text>
    </comment>
    <comment ref="C21" authorId="2">
      <text>
        <r>
          <rPr>
            <sz val="8"/>
            <color indexed="81"/>
            <rFont val="Tahoma"/>
            <family val="2"/>
            <charset val="204"/>
          </rPr>
          <t xml:space="preserve"> &lt;Количество всего (физ. объем) по позиции&gt;</t>
        </r>
      </text>
    </comment>
    <comment ref="D21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&lt;ПЗ по позиции на единицу в базисных ценах с учетом всех к-тов&gt;</t>
        </r>
      </text>
    </comment>
    <comment ref="E21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1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ПЗ на физобъем по позиции в базисных ценах&gt;</t>
        </r>
      </text>
    </comment>
    <comment ref="H2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1" authorId="2">
      <text>
        <r>
          <rPr>
            <sz val="8"/>
            <color indexed="81"/>
            <rFont val="Tahoma"/>
            <family val="2"/>
            <charset val="204"/>
          </rPr>
          <t xml:space="preserve"> &lt;ИТОГО ПЗ по позиции в текущих ценах&gt;</t>
        </r>
      </text>
    </comment>
    <comment ref="K21" authorId="2">
      <text>
        <r>
          <rPr>
            <sz val="8"/>
            <color indexed="81"/>
            <rFont val="Tahoma"/>
            <family val="2"/>
            <charset val="204"/>
          </rPr>
          <t xml:space="preserve"> &lt;ИТОГО ОЗП по позиции в текущих ценах&gt;
_____
&lt;ИТОГО МАТ по позиции в текущих ценах&gt;
</t>
        </r>
      </text>
    </comment>
    <comment ref="L21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&lt;Признак материала - позиции&gt;</t>
        </r>
      </text>
    </comment>
    <comment ref="M2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&lt;Нормы НР по позиции при БИМ&gt;</t>
        </r>
      </text>
    </comment>
    <comment ref="N2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&lt;Нормы СП по позиции при БИМ&gt;</t>
        </r>
      </text>
    </comment>
    <comment ref="O21" authorId="2">
      <text>
        <r>
          <rPr>
            <sz val="8"/>
            <color indexed="81"/>
            <rFont val="Tahoma"/>
            <family val="2"/>
            <charset val="204"/>
          </rPr>
          <t xml:space="preserve"> &lt;Сумма НР по позиции при расчете в базисных ценах&gt;</t>
        </r>
      </text>
    </comment>
    <comment ref="P21" authorId="2">
      <text>
        <r>
          <rPr>
            <sz val="8"/>
            <color indexed="81"/>
            <rFont val="Tahoma"/>
            <family val="2"/>
            <charset val="204"/>
          </rPr>
          <t xml:space="preserve"> &lt;Сумма СП по позиции при расчете в базисных ценах&gt;</t>
        </r>
      </text>
    </comment>
    <comment ref="Q21" authorId="2">
      <text>
        <r>
          <rPr>
            <sz val="8"/>
            <color indexed="81"/>
            <rFont val="Tahoma"/>
            <family val="2"/>
            <charset val="204"/>
          </rPr>
          <t xml:space="preserve"> &lt;Сумма НР по позиции при расчете в текущих ценах (ресурсный расчет)&gt;</t>
        </r>
      </text>
    </comment>
    <comment ref="R21" authorId="2">
      <text>
        <r>
          <rPr>
            <sz val="8"/>
            <color indexed="81"/>
            <rFont val="Tahoma"/>
            <family val="2"/>
            <charset val="204"/>
          </rPr>
          <t xml:space="preserve"> &lt;Сумма СП по позиции при расчете в текущих ценах (ресурсный расчет)&gt;</t>
        </r>
      </text>
    </comment>
    <comment ref="S21" authorId="2">
      <text>
        <r>
          <rPr>
            <sz val="8"/>
            <color indexed="81"/>
            <rFont val="Tahoma"/>
            <family val="2"/>
            <charset val="204"/>
          </rPr>
          <t xml:space="preserve"> &lt;К-ты к НР по позиции для рес.расч.&gt;</t>
        </r>
      </text>
    </comment>
    <comment ref="T21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&lt;К-ты к СП по позиции для рес.расч.&gt;</t>
        </r>
      </text>
    </comment>
    <comment ref="U21" authorId="2">
      <text>
        <r>
          <rPr>
            <sz val="8"/>
            <color indexed="81"/>
            <rFont val="Tahoma"/>
            <family val="2"/>
            <charset val="204"/>
          </rPr>
          <t xml:space="preserve"> &lt;ИТОГО ЭММ по позиции в текущих ценах&gt;
_____
&lt;ИТОГО ЗПМ по позиции в текущих ценах&gt;
</t>
        </r>
      </text>
    </comment>
    <comment ref="A59" authorId="2">
      <text>
        <r>
          <rPr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G59" authorId="2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(итоги)&gt;</t>
        </r>
      </text>
    </comment>
    <comment ref="H59" authorId="2">
      <text>
        <r>
          <rPr>
            <sz val="8"/>
            <color indexed="81"/>
            <rFont val="Tahoma"/>
            <family val="2"/>
            <charset val="204"/>
          </rPr>
          <t xml:space="preserve"> &lt;З/п основных рабочих (итоги)&gt;
_____
&lt;Материалы (итоги)&gt;</t>
        </r>
      </text>
    </comment>
    <comment ref="I59" authorId="2">
      <text>
        <r>
          <rPr>
            <sz val="8"/>
            <color indexed="81"/>
            <rFont val="Tahoma"/>
            <family val="2"/>
            <charset val="204"/>
          </rPr>
          <t xml:space="preserve"> &lt;Эксплуатация машин (итоги)&gt;
_____
&lt;З/п машинистов (итоги)&gt;</t>
        </r>
      </text>
    </comment>
    <comment ref="J59" authorId="2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тек.ценах (итоги)&gt;</t>
        </r>
      </text>
    </comment>
    <comment ref="K59" authorId="2">
      <text>
        <r>
          <rPr>
            <sz val="8"/>
            <color indexed="81"/>
            <rFont val="Tahoma"/>
            <family val="2"/>
            <charset val="204"/>
          </rPr>
          <t xml:space="preserve"> &lt;З/п основных рабочих в тек.ценах (итоги)&gt;
_____
&lt;Материалы в тек.ценах (итоги)&gt;</t>
        </r>
      </text>
    </comment>
    <comment ref="U59" authorId="2">
      <text>
        <r>
          <rPr>
            <sz val="8"/>
            <color indexed="81"/>
            <rFont val="Tahoma"/>
            <family val="2"/>
            <charset val="204"/>
          </rPr>
          <t xml:space="preserve"> &lt;Эксплуатация машин в тек.ценах (итоги)&gt;
_____
&lt;З/п машинистов в тек.ценах (итоги)&gt;</t>
        </r>
      </text>
    </comment>
    <comment ref="A75" authorId="2">
      <text>
        <r>
          <rPr>
            <sz val="8"/>
            <color indexed="81"/>
            <rFont val="Tahoma"/>
            <family val="2"/>
            <charset val="204"/>
          </rPr>
          <t xml:space="preserve"> &lt;Составил&gt;</t>
        </r>
      </text>
    </comment>
    <comment ref="A77" authorId="2">
      <text>
        <r>
          <rPr>
            <sz val="8"/>
            <color indexed="81"/>
            <rFont val="Tahoma"/>
            <family val="2"/>
            <charset val="204"/>
          </rPr>
          <t xml:space="preserve"> &lt;Проверил&gt;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</authors>
  <commentList>
    <comment ref="A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объекта&gt;</t>
        </r>
      </text>
    </comment>
    <comment ref="A5" authorId="2">
      <text>
        <r>
          <rPr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</text>
    </comment>
    <comment ref="A7" authorId="2">
      <text>
        <r>
          <rPr>
            <sz val="8"/>
            <color indexed="81"/>
            <rFont val="Tahoma"/>
            <family val="2"/>
            <charset val="204"/>
          </rPr>
          <t xml:space="preserve"> на &lt;Наименование локальной сметы&gt;</t>
        </r>
      </text>
    </comment>
    <comment ref="A8" authorId="2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G1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J11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по расчету&gt;/1000</t>
        </r>
      </text>
    </comment>
    <comment ref="G12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=(&lt;Итого ТЗ с коэф. к итогам&gt;+&lt;Итого ТЗМ с коэф. к итогам&gt;)/1000</t>
        </r>
      </text>
    </comment>
    <comment ref="J12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=(&lt;Итого ТЗ с коэф. к итогам&gt;+&lt;Итого ТЗМ с коэф. к итогам&gt;)/1000</t>
        </r>
      </text>
    </comment>
    <comment ref="G1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J1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=&lt;Итого ФОТ с индексами&gt;/1000</t>
        </r>
      </text>
    </comment>
    <comment ref="A21" authorId="2">
      <text>
        <r>
          <rPr>
            <sz val="8"/>
            <color indexed="81"/>
            <rFont val="Tahoma"/>
            <family val="2"/>
            <charset val="204"/>
          </rPr>
          <t xml:space="preserve"> &lt;Номер ресурса п.п.&gt;</t>
        </r>
      </text>
    </comment>
    <comment ref="B21" authorId="2">
      <text>
        <r>
          <rPr>
            <sz val="8"/>
            <color indexed="81"/>
            <rFont val="Tahoma"/>
            <family val="2"/>
            <charset val="204"/>
          </rPr>
          <t xml:space="preserve"> &lt;Код ресурса&gt;</t>
        </r>
      </text>
    </comment>
    <comment ref="C21" authorId="2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ресурса &gt;</t>
        </r>
      </text>
    </comment>
    <comment ref="D21" authorId="2">
      <text>
        <r>
          <rPr>
            <sz val="8"/>
            <color indexed="81"/>
            <rFont val="Tahoma"/>
            <family val="2"/>
            <charset val="204"/>
          </rPr>
          <t xml:space="preserve"> &lt;Единица измерения ресурса&gt;
&lt;Количество машиночасов на единицу по позиции&gt;</t>
        </r>
      </text>
    </comment>
    <comment ref="E21" authorId="2">
      <text>
        <r>
          <rPr>
            <sz val="8"/>
            <color indexed="81"/>
            <rFont val="Tahoma"/>
            <family val="2"/>
            <charset val="204"/>
          </rPr>
          <t xml:space="preserve"> &lt;Общее количество ресурса&gt;</t>
        </r>
      </text>
    </comment>
    <comment ref="F21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базисная цена ресурса (на ед. измерения)&gt;</t>
        </r>
      </text>
    </comment>
    <comment ref="G21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базисная цена ресурса (на физ. объем)&gt;</t>
        </r>
      </text>
    </comment>
    <comment ref="J21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текущая цена ресурса (на ед. измерения)&gt;</t>
        </r>
      </text>
    </comment>
    <comment ref="K21" authorId="2">
      <text>
        <r>
          <rPr>
            <sz val="8"/>
            <color indexed="81"/>
            <rFont val="Tahoma"/>
            <family val="2"/>
            <charset val="204"/>
          </rPr>
          <t xml:space="preserve"> &lt;Сметная текущая цена ресурса (на физ. объем)&gt;</t>
        </r>
      </text>
    </comment>
    <comment ref="L21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=IF(ISNUMBER(R[0]C[-1]/R[0]C[-5]),IF(NOT(R[0]C[-1]/R[0]C[-5]=0),R[0]C[-1]/R[0]C[-5], " "), " ")&lt;Пустой идентификатор&gt;</t>
        </r>
      </text>
    </comment>
    <comment ref="M21" authorId="2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текущей цены ресурса&gt;</t>
        </r>
      </text>
    </comment>
    <comment ref="A56" authorId="2">
      <text>
        <r>
          <rPr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G56" authorId="2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(итоги)&gt;</t>
        </r>
      </text>
    </comment>
    <comment ref="K56" authorId="2">
      <text>
        <r>
          <rPr>
            <sz val="8"/>
            <color indexed="81"/>
            <rFont val="Tahoma"/>
            <family val="2"/>
            <charset val="204"/>
          </rPr>
          <t xml:space="preserve"> &lt;Прямые затраты в тек.ценах (итоги)&gt;</t>
        </r>
      </text>
    </comment>
    <comment ref="L56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&lt;Коэффициент удорожания (итоги)&gt;</t>
        </r>
      </text>
    </comment>
    <comment ref="M56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&lt;Пустой идентификатор&gt;</t>
        </r>
      </text>
    </comment>
    <comment ref="A70" authorId="2">
      <text>
        <r>
          <rPr>
            <sz val="8"/>
            <color indexed="81"/>
            <rFont val="Tahoma"/>
            <family val="2"/>
            <charset val="204"/>
          </rPr>
          <t xml:space="preserve"> &lt;Составил&gt;</t>
        </r>
      </text>
    </comment>
    <comment ref="A72" authorId="2">
      <text>
        <r>
          <rPr>
            <sz val="8"/>
            <color indexed="81"/>
            <rFont val="Tahoma"/>
            <family val="2"/>
            <charset val="204"/>
          </rPr>
          <t xml:space="preserve"> &lt;Проверил&gt;</t>
        </r>
      </text>
    </comment>
  </commentList>
</comments>
</file>

<file path=xl/sharedStrings.xml><?xml version="1.0" encoding="utf-8"?>
<sst xmlns="http://schemas.openxmlformats.org/spreadsheetml/2006/main" count="422" uniqueCount="260">
  <si>
    <t>Код ресурса</t>
  </si>
  <si>
    <t>Всего</t>
  </si>
  <si>
    <t xml:space="preserve">ЛОКАЛЬНАЯ СМЕТА </t>
  </si>
  <si>
    <t>Основание: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</si>
  <si>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</si>
  <si>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</si>
  <si>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</si>
  <si>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</si>
  <si>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</si>
  <si>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</si>
  <si>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</si>
  <si>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</si>
  <si>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</si>
  <si>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</si>
  <si>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</si>
  <si>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</si>
  <si>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</si>
  <si>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</si>
  <si>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</si>
  <si>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Проверил:_______________________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</si>
  <si>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</si>
  <si>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</si>
  <si>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</si>
  <si>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</si>
  <si>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</si>
  <si>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</si>
  <si>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</si>
  <si>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</si>
  <si>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</si>
  <si>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</si>
  <si>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</si>
  <si>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</si>
  <si>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</si>
  <si>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</si>
  <si>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ЛОКАЛЬНЫЙ РЕСУРСНЫЙ СМЕТНЫЙ РАСЧЕТ</t>
  </si>
  <si>
    <t>(локальная смета)</t>
  </si>
  <si>
    <t>(локальный сметный расчет)</t>
  </si>
  <si>
    <t>ТЕРр67-05-02
Смена ламп ДРЛ и ДНаТ(ул.Матросова,Гагарина,Островского,Мира)
100 шт.</t>
  </si>
  <si>
    <t>Р</t>
  </si>
  <si>
    <t>(*0.94)</t>
  </si>
  <si>
    <t>СЦМ-546-0202
Лампы люминесцентные, дуговые, ртутные, высокого давления: ДРЛ 250 (6, 10)
10 шт.</t>
  </si>
  <si>
    <t xml:space="preserve">
_____
612</t>
  </si>
  <si>
    <t xml:space="preserve">
_____
3672</t>
  </si>
  <si>
    <t xml:space="preserve">
_____
4674.96</t>
  </si>
  <si>
    <t>М</t>
  </si>
  <si>
    <t>СЦМ-546-0304
Энергосберегающие лампы дуговые,газоразрядные,натриевые:ДНаТ 250
10 шт.</t>
  </si>
  <si>
    <t xml:space="preserve">
_____
1630</t>
  </si>
  <si>
    <t xml:space="preserve">
_____
19560</t>
  </si>
  <si>
    <t xml:space="preserve">
_____
23745.6</t>
  </si>
  <si>
    <t>ТЕРр67-05-01
Смена ламп накаливания  (ул.Октябрьская,Сарыкульская,Вахрушева,Курчатова)
100 шт.</t>
  </si>
  <si>
    <t>СЦМ-546-9006-27
Лампы накаливания 500Вт
10 шт.</t>
  </si>
  <si>
    <t xml:space="preserve">
_____
159</t>
  </si>
  <si>
    <t xml:space="preserve">
_____
1590</t>
  </si>
  <si>
    <t xml:space="preserve">
_____
4005.6</t>
  </si>
  <si>
    <t>ТЕРр67-11-01
Смена патронов    (ул.Чайковского,Пушкина,Костюшева,Набережная,пер,Песочный,Лесной)
100 шт.</t>
  </si>
  <si>
    <t>СЦМ-545-9999-356
Патрон резьбовой  керамический,
шт.</t>
  </si>
  <si>
    <t xml:space="preserve">
_____
3.64</t>
  </si>
  <si>
    <t xml:space="preserve">
_____
364</t>
  </si>
  <si>
    <t xml:space="preserve">
_____
1096</t>
  </si>
  <si>
    <t>ТЕРр67-08-02
Ревизия  светильников с лампами ДРЛ и ДНаТ (ул.Речная,Кирова,Горная,Маяковского,Горького)
100 шт.</t>
  </si>
  <si>
    <t>1,73
_____
0,86</t>
  </si>
  <si>
    <t>7,44
_____
5,33</t>
  </si>
  <si>
    <t>ТЕРр67-08-02
Демонтаж светильников с ЛН
100 шт.</t>
  </si>
  <si>
    <t>1,03
_____
0,52</t>
  </si>
  <si>
    <t>4,46
_____
3,2</t>
  </si>
  <si>
    <t>ТЕРр67-15-01
Ремонт светильников
100 шт.</t>
  </si>
  <si>
    <t>ТЕР33-04-014-02
Установка светильников с лампами люминесцентными
1 светильник</t>
  </si>
  <si>
    <t>25,65
_____
0,5</t>
  </si>
  <si>
    <t>76,89
_____
9,74</t>
  </si>
  <si>
    <t>1539
_____
30</t>
  </si>
  <si>
    <t>4613,4
_____
584,4</t>
  </si>
  <si>
    <t>9502.8
_____
99</t>
  </si>
  <si>
    <t>15379,2
_____
3610,2</t>
  </si>
  <si>
    <t>ТЕРр67-01-03
Демонтаж  провода
100 м</t>
  </si>
  <si>
    <t>ТЕРм08-02-367-07
Провод на траверсах по металлическим и железобетонным опорам, сечением до 70 мм2, при количестве опор на 1 км 32
км</t>
  </si>
  <si>
    <t>250,45
_____
60,52</t>
  </si>
  <si>
    <t>966,91
_____
101,69</t>
  </si>
  <si>
    <t>175,32
_____
42,36</t>
  </si>
  <si>
    <t>676,84
_____
71,18</t>
  </si>
  <si>
    <t>1083,01
_____
96,15</t>
  </si>
  <si>
    <t>2130,2
_____
439,89</t>
  </si>
  <si>
    <t>СЦМ-501-9075-39
Кабели силовые, с алюминиевыми жилами, в изоляции из ПВХ пластиката, с наружным покровом из ПВХ пластиката: АВВГ 0,66 кВ сеч. 2х2,5 мм2
1000 м</t>
  </si>
  <si>
    <t xml:space="preserve">
_____
3170</t>
  </si>
  <si>
    <t xml:space="preserve">
_____
317</t>
  </si>
  <si>
    <t xml:space="preserve">
_____
577.12</t>
  </si>
  <si>
    <t>СЦМ-507-9101-78
Самонесущие изолированные провода. Провода с алюминиевыми жилами, все в том числе нулевая несущая жила в изоляционном покрове из сшитого светостабилизированного полиэтилена СИП-2А сеч. 4х16 мм2
1000 м</t>
  </si>
  <si>
    <t xml:space="preserve">
_____
31210</t>
  </si>
  <si>
    <t xml:space="preserve">
_____
18726</t>
  </si>
  <si>
    <t xml:space="preserve">
_____
22278.5</t>
  </si>
  <si>
    <t>ТЕРр67-08-02
Смена светильников с люминесцентными лампами на светильниники с энергосберегающими лампами(по ул.Шахтера,от ул.Ленина до ул.Герцена)
100 шт.</t>
  </si>
  <si>
    <t>0,17
_____
0,09</t>
  </si>
  <si>
    <t>0,74
_____
0,53</t>
  </si>
  <si>
    <t>СЦМ-546-9999-573
Светильник консольный с зажигающим устройством, с защитным стеклом, типа: ЖКУ08-250-001 У1
шт.</t>
  </si>
  <si>
    <t xml:space="preserve">
_____
1160</t>
  </si>
  <si>
    <t xml:space="preserve">
_____
11600</t>
  </si>
  <si>
    <t xml:space="preserve">
_____
20505.5</t>
  </si>
  <si>
    <t>Итого прямые затраты по смете</t>
  </si>
  <si>
    <t>10840,1
_____
55901,36</t>
  </si>
  <si>
    <t>5293,17
_____
657,05</t>
  </si>
  <si>
    <t>66876,66
_____
77078,43</t>
  </si>
  <si>
    <t>17522,04
_____
4059,15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</si>
  <si>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</si>
  <si>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</si>
  <si>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</si>
  <si>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</si>
  <si>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</si>
  <si>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</si>
  <si>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</si>
  <si>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</si>
  <si>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</si>
  <si>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</si>
  <si>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>89 623.52</t>
  </si>
  <si>
    <t xml:space="preserve">    ВСЕГО по смете</t>
  </si>
  <si>
    <t xml:space="preserve">          Ресурсы подрядчика</t>
  </si>
  <si>
    <t xml:space="preserve">                  Трудозатраты</t>
  </si>
  <si>
    <t>1-2-0</t>
  </si>
  <si>
    <t>Затраты труда рабочих (ср 2)</t>
  </si>
  <si>
    <t xml:space="preserve">чел.час
</t>
  </si>
  <si>
    <t>1-3-0</t>
  </si>
  <si>
    <t>Затраты труда рабочих (ср 3)</t>
  </si>
  <si>
    <t>1-3-3</t>
  </si>
  <si>
    <t>Затраты труда рабочих (ср 3.3)</t>
  </si>
  <si>
    <t>1-4-0</t>
  </si>
  <si>
    <t>Затраты труда рабочих (ср 4)</t>
  </si>
  <si>
    <t>1-4-4</t>
  </si>
  <si>
    <t>Затраты труда рабочих (ср 4.4)</t>
  </si>
  <si>
    <t>2</t>
  </si>
  <si>
    <t>Затраты труда машинистов</t>
  </si>
  <si>
    <t/>
  </si>
  <si>
    <t>Итого по трудовым ресурсам</t>
  </si>
  <si>
    <t xml:space="preserve">руб
</t>
  </si>
  <si>
    <t xml:space="preserve">                  Машины и механизмы</t>
  </si>
  <si>
    <t>021102</t>
  </si>
  <si>
    <t>Краны на автомобильном ходу при работе на монтаже технологического оборудования 10 т</t>
  </si>
  <si>
    <t xml:space="preserve">маш.-ч
</t>
  </si>
  <si>
    <t>Постановление ETO № 36/1 от 29.10.2009 г.</t>
  </si>
  <si>
    <t>031001</t>
  </si>
  <si>
    <t>Автогидроподъемники, высотой подъема: 12 м</t>
  </si>
  <si>
    <t>031050</t>
  </si>
  <si>
    <t>Вышки телескопические 25 м</t>
  </si>
  <si>
    <t>031121</t>
  </si>
  <si>
    <t>Подъемники мачтовые: строительные 0,5 т, высотой подъема до 27 м</t>
  </si>
  <si>
    <t>400001</t>
  </si>
  <si>
    <t>Автомобили бортовые грузоподъемностью: до 5 т</t>
  </si>
  <si>
    <t>400002</t>
  </si>
  <si>
    <t>Автомобили бортовые грузоподъемностью до 8 т</t>
  </si>
  <si>
    <t>Итого по строительным машинам</t>
  </si>
  <si>
    <t xml:space="preserve">                  Материалы</t>
  </si>
  <si>
    <t>101-0813</t>
  </si>
  <si>
    <t>Проволока: стальная низкоуглеродистая разного назначения оцинкованная диаметром, мм: 3</t>
  </si>
  <si>
    <t xml:space="preserve">т
</t>
  </si>
  <si>
    <t>Постановление ETO № 36/1 от 29.10.2009 г., п.377</t>
  </si>
  <si>
    <t>101-1745</t>
  </si>
  <si>
    <t>Растворитель-бензин</t>
  </si>
  <si>
    <t>27.01.020</t>
  </si>
  <si>
    <t>101-1977</t>
  </si>
  <si>
    <t>Болты: строительные с гайками и шайбами</t>
  </si>
  <si>
    <t xml:space="preserve">кг
</t>
  </si>
  <si>
    <t>Постановление ETO № 36/1 от 29.10.2009 г., п.139</t>
  </si>
  <si>
    <t>500-9140-16</t>
  </si>
  <si>
    <t>Гильзы алюминиевая соединительная для проводов сечением до 70 мм2</t>
  </si>
  <si>
    <t xml:space="preserve">100 шт.
</t>
  </si>
  <si>
    <t>19.18.414</t>
  </si>
  <si>
    <t>522-0076</t>
  </si>
  <si>
    <t>Припои оловянно-свинцовые бессурьмянистые марки ПОС40</t>
  </si>
  <si>
    <t>Среднее (26.02.411, 522.0076)</t>
  </si>
  <si>
    <t>542-9025</t>
  </si>
  <si>
    <t>Смазка ЗЭС</t>
  </si>
  <si>
    <t>К = 2.52</t>
  </si>
  <si>
    <t>999-9900</t>
  </si>
  <si>
    <t>Строительный мусор</t>
  </si>
  <si>
    <t xml:space="preserve">                  Материалы - позиции сметы</t>
  </si>
  <si>
    <t>СЦМ-501-9075-39</t>
  </si>
  <si>
    <t>Кабели силовые, с алюминиевыми жилами, в изоляции из ПВХ пластиката, с наружным покровом из ПВХ пластиката: АВВГ 0,66 кВ сеч. 2х2,5 мм2</t>
  </si>
  <si>
    <t xml:space="preserve">1000 м
</t>
  </si>
  <si>
    <t>18.01.013</t>
  </si>
  <si>
    <t>СЦМ-507-9101-78</t>
  </si>
  <si>
    <t>Самонесущие изолированные провода. Провода с алюминиевыми жилами, все в том числе нулевая несущая жила в изоляционном покрове из сшитого светостабилизированного полиэтилена СИП-2А сеч. 4х16 мм2</t>
  </si>
  <si>
    <t>17.05.768</t>
  </si>
  <si>
    <t>СЦМ-545-9999-356</t>
  </si>
  <si>
    <t>Патрон резьбовой  керамический,</t>
  </si>
  <si>
    <t xml:space="preserve">шт.
</t>
  </si>
  <si>
    <t>19.01.373</t>
  </si>
  <si>
    <t>СЦМ-546-0202</t>
  </si>
  <si>
    <t>Лампы люминесцентные, дуговые, ртутные, высокого давления: ДРЛ 250 (6, 10)</t>
  </si>
  <si>
    <t xml:space="preserve">10 шт.
</t>
  </si>
  <si>
    <t>16.02.061</t>
  </si>
  <si>
    <t>СЦМ-546-0304</t>
  </si>
  <si>
    <t>Энергосберегающие лампы дуговые,газоразрядные,натриевые:ДНаТ 250</t>
  </si>
  <si>
    <t>Постановление ETO № 36/1 от 29.10.2009 г., п.359</t>
  </si>
  <si>
    <t>СЦМ-546-9006-27</t>
  </si>
  <si>
    <t>Лампы накаливания 500Вт</t>
  </si>
  <si>
    <t>К = 2.5</t>
  </si>
  <si>
    <t>СЦМ-546-9999-573</t>
  </si>
  <si>
    <t>Светильник консольный с зажигающим устройством, с защитным стеклом, типа: ЖКУ08-250-001 У1</t>
  </si>
  <si>
    <t>16.06.012</t>
  </si>
  <si>
    <t>Итого по строительным материалам</t>
  </si>
  <si>
    <t xml:space="preserve"> </t>
  </si>
  <si>
    <t>270 000.00</t>
  </si>
  <si>
    <t>Накладные расходы от ФОТ</t>
  </si>
  <si>
    <t>85% *(*0.94)</t>
  </si>
  <si>
    <t>229,25</t>
  </si>
  <si>
    <t>1416,59</t>
  </si>
  <si>
    <t>Сметная прибыль от ФОТ</t>
  </si>
  <si>
    <t>65%</t>
  </si>
  <si>
    <t>175,31</t>
  </si>
  <si>
    <t>1083,28</t>
  </si>
  <si>
    <t>65,06</t>
  </si>
  <si>
    <t>401,99</t>
  </si>
  <si>
    <t>49,75</t>
  </si>
  <si>
    <t>307,40</t>
  </si>
  <si>
    <t>331,89</t>
  </si>
  <si>
    <t>2032,39</t>
  </si>
  <si>
    <t>253,80</t>
  </si>
  <si>
    <t>1554,18</t>
  </si>
  <si>
    <t>1689,99</t>
  </si>
  <si>
    <t>10437,12</t>
  </si>
  <si>
    <t>1292,34</t>
  </si>
  <si>
    <t>7981,32</t>
  </si>
  <si>
    <t>1014,00</t>
  </si>
  <si>
    <t>6262,27</t>
  </si>
  <si>
    <t>775,41</t>
  </si>
  <si>
    <t>4788,80</t>
  </si>
  <si>
    <t>3454,65</t>
  </si>
  <si>
    <t>21335,37</t>
  </si>
  <si>
    <t>2641,79</t>
  </si>
  <si>
    <t>16315,29</t>
  </si>
  <si>
    <t>105% *(*0.94)</t>
  </si>
  <si>
    <t>2229,57</t>
  </si>
  <si>
    <t>13768,65</t>
  </si>
  <si>
    <t>60%</t>
  </si>
  <si>
    <t>1274,04</t>
  </si>
  <si>
    <t>7867,80</t>
  </si>
  <si>
    <t>804,32</t>
  </si>
  <si>
    <t>4925,47</t>
  </si>
  <si>
    <t>615,07</t>
  </si>
  <si>
    <t>3766,54</t>
  </si>
  <si>
    <t>95% *(*0.94)</t>
  </si>
  <si>
    <t>234,18</t>
  </si>
  <si>
    <t>1446,76</t>
  </si>
  <si>
    <t>160,23</t>
  </si>
  <si>
    <t>989,89</t>
  </si>
  <si>
    <t>169,01</t>
  </si>
  <si>
    <t>1043,72</t>
  </si>
  <si>
    <t>129,24</t>
  </si>
  <si>
    <t>798,14</t>
  </si>
  <si>
    <t xml:space="preserve">      % НР</t>
  </si>
  <si>
    <t xml:space="preserve">      % СП</t>
  </si>
  <si>
    <t>Составлена в базисных ценах на 01.2000 г. и текущих ценах на 08.20 г.</t>
  </si>
  <si>
    <t>Составлена в базисных ценах на 01.2000 г. и текущих ценах на 08.2010г.</t>
  </si>
  <si>
    <t>Стройка:Уличное освещение</t>
  </si>
  <si>
    <t>Объект:Еманжелинское городское  поселение</t>
  </si>
  <si>
    <t>Выполнение работ по содержанию объектов уличного освещения в 4 квартале 2010 года на территории Еманжелинского городского поселения</t>
  </si>
  <si>
    <t>"УТВЕРЖДАЮ"</t>
  </si>
  <si>
    <t xml:space="preserve">Глава Еманжелинского </t>
  </si>
  <si>
    <t>городского поселения</t>
  </si>
  <si>
    <t>________________ А.Н. Хрулев</t>
  </si>
  <si>
    <t>Е.А. Хамидуллина</t>
  </si>
  <si>
    <t>Заказчик: Администрация Еманжелинского городского поселения</t>
  </si>
  <si>
    <t>_________А.Н. Хрулев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</si>
</sst>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\ ##0"/>
  </numFmts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9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i/>
      <sz val="10"/>
      <name val="Verdana"/>
      <family val="2"/>
      <charset val="204"/>
    </font>
    <font>
      <i/>
      <sz val="9"/>
      <name val="Verdana"/>
      <family val="2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6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6" fillId="0" borderId="0"/>
    <xf numFmtId="0" fontId="3" fillId="0" borderId="0"/>
  </cellStyleXfs>
  <cellXfs count="138">
    <xf numFmtId="0" fontId="0" fillId="0" borderId="0" xfId="0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/>
    <xf numFmtId="0" fontId="7" fillId="0" borderId="0" xfId="23" applyFont="1" applyAlignment="1">
      <alignment horizontal="left"/>
    </xf>
    <xf numFmtId="0" fontId="8" fillId="0" borderId="0" xfId="23" applyFont="1">
      <alignment horizontal="center"/>
    </xf>
    <xf numFmtId="0" fontId="7" fillId="0" borderId="0" xfId="23" applyFont="1">
      <alignment horizontal="center"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11" fillId="0" borderId="0" xfId="0" applyFont="1"/>
    <xf numFmtId="0" fontId="7" fillId="0" borderId="0" xfId="24" applyFont="1" applyAlignment="1">
      <alignment horizontal="left" vertical="top"/>
    </xf>
    <xf numFmtId="0" fontId="7" fillId="0" borderId="0" xfId="0" applyFont="1"/>
    <xf numFmtId="2" fontId="9" fillId="0" borderId="0" xfId="0" applyNumberFormat="1" applyFont="1" applyAlignment="1">
      <alignment horizontal="right" vertical="top"/>
    </xf>
    <xf numFmtId="0" fontId="9" fillId="0" borderId="3" xfId="0" applyFont="1" applyBorder="1" applyAlignment="1">
      <alignment vertical="top"/>
    </xf>
    <xf numFmtId="164" fontId="9" fillId="0" borderId="4" xfId="12" applyNumberFormat="1" applyFont="1" applyBorder="1" applyAlignment="1">
      <alignment horizontal="right"/>
    </xf>
    <xf numFmtId="0" fontId="9" fillId="0" borderId="4" xfId="0" applyFont="1" applyBorder="1" applyAlignment="1">
      <alignment vertical="top"/>
    </xf>
    <xf numFmtId="0" fontId="7" fillId="0" borderId="5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right" vertical="top"/>
    </xf>
    <xf numFmtId="0" fontId="7" fillId="0" borderId="8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164" fontId="9" fillId="0" borderId="0" xfId="12" applyNumberFormat="1" applyFont="1" applyBorder="1" applyAlignment="1">
      <alignment horizontal="right"/>
    </xf>
    <xf numFmtId="0" fontId="7" fillId="0" borderId="0" xfId="0" applyFont="1" applyBorder="1" applyAlignment="1"/>
    <xf numFmtId="0" fontId="7" fillId="0" borderId="0" xfId="6" applyFont="1" applyAlignment="1">
      <alignment horizontal="right" vertical="top" wrapText="1"/>
    </xf>
    <xf numFmtId="2" fontId="7" fillId="0" borderId="0" xfId="6" applyNumberFormat="1" applyFont="1" applyAlignment="1">
      <alignment horizontal="right" vertical="top" wrapText="1"/>
    </xf>
    <xf numFmtId="0" fontId="7" fillId="0" borderId="0" xfId="6" applyNumberFormat="1" applyFont="1" applyAlignment="1">
      <alignment horizontal="right" vertical="top" wrapText="1"/>
    </xf>
    <xf numFmtId="49" fontId="7" fillId="0" borderId="18" xfId="0" applyNumberFormat="1" applyFont="1" applyBorder="1" applyAlignment="1">
      <alignment horizontal="left" vertical="top" wrapText="1"/>
    </xf>
    <xf numFmtId="0" fontId="7" fillId="0" borderId="18" xfId="0" applyFont="1" applyBorder="1" applyAlignment="1">
      <alignment horizontal="right" vertical="top" wrapText="1"/>
    </xf>
    <xf numFmtId="2" fontId="7" fillId="0" borderId="18" xfId="0" applyNumberFormat="1" applyFont="1" applyBorder="1" applyAlignment="1">
      <alignment horizontal="right" vertical="top" wrapText="1"/>
    </xf>
    <xf numFmtId="0" fontId="7" fillId="0" borderId="19" xfId="13" applyFont="1" applyBorder="1" applyAlignment="1">
      <alignment horizontal="center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right" vertical="top" wrapText="1"/>
    </xf>
    <xf numFmtId="0" fontId="7" fillId="0" borderId="18" xfId="6" applyFont="1" applyBorder="1" applyAlignment="1">
      <alignment horizontal="right" vertical="top" wrapText="1"/>
    </xf>
    <xf numFmtId="0" fontId="7" fillId="0" borderId="0" xfId="6" applyFont="1" applyBorder="1" applyAlignment="1">
      <alignment horizontal="right" vertical="top" wrapText="1"/>
    </xf>
    <xf numFmtId="0" fontId="7" fillId="0" borderId="23" xfId="6" applyFont="1" applyBorder="1" applyAlignment="1">
      <alignment horizontal="right" vertical="top" wrapText="1"/>
    </xf>
    <xf numFmtId="0" fontId="7" fillId="0" borderId="28" xfId="6" applyFont="1" applyBorder="1" applyAlignment="1">
      <alignment horizontal="right" vertical="top" wrapText="1"/>
    </xf>
    <xf numFmtId="0" fontId="7" fillId="0" borderId="29" xfId="6" applyFont="1" applyBorder="1" applyAlignment="1">
      <alignment horizontal="right" vertical="top" wrapText="1"/>
    </xf>
    <xf numFmtId="0" fontId="7" fillId="0" borderId="19" xfId="3" applyFont="1" applyBorder="1">
      <alignment horizontal="center"/>
    </xf>
    <xf numFmtId="49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top"/>
    </xf>
    <xf numFmtId="0" fontId="7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right" vertical="top"/>
    </xf>
    <xf numFmtId="0" fontId="9" fillId="0" borderId="26" xfId="0" applyFont="1" applyBorder="1" applyAlignment="1">
      <alignment horizontal="right" vertical="top"/>
    </xf>
    <xf numFmtId="0" fontId="7" fillId="0" borderId="28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2" fontId="7" fillId="0" borderId="0" xfId="6" applyNumberFormat="1" applyFont="1" applyBorder="1" applyAlignment="1">
      <alignment horizontal="right" vertical="top" wrapText="1"/>
    </xf>
    <xf numFmtId="0" fontId="11" fillId="0" borderId="0" xfId="0" applyFont="1" applyBorder="1"/>
    <xf numFmtId="0" fontId="7" fillId="0" borderId="0" xfId="6" applyNumberFormat="1" applyFont="1" applyBorder="1" applyAlignment="1">
      <alignment horizontal="right" vertical="top" wrapText="1"/>
    </xf>
    <xf numFmtId="2" fontId="7" fillId="0" borderId="25" xfId="6" applyNumberFormat="1" applyFont="1" applyBorder="1" applyAlignment="1">
      <alignment horizontal="right" vertical="top" wrapText="1"/>
    </xf>
    <xf numFmtId="0" fontId="11" fillId="0" borderId="25" xfId="0" applyFont="1" applyBorder="1"/>
    <xf numFmtId="0" fontId="7" fillId="0" borderId="25" xfId="6" applyNumberFormat="1" applyFont="1" applyBorder="1" applyAlignment="1">
      <alignment horizontal="right" vertical="top" wrapText="1"/>
    </xf>
    <xf numFmtId="2" fontId="7" fillId="0" borderId="18" xfId="6" applyNumberFormat="1" applyFont="1" applyBorder="1" applyAlignment="1">
      <alignment horizontal="right" vertical="top" wrapText="1"/>
    </xf>
    <xf numFmtId="0" fontId="11" fillId="0" borderId="18" xfId="0" applyFont="1" applyBorder="1"/>
    <xf numFmtId="0" fontId="7" fillId="0" borderId="18" xfId="6" applyNumberFormat="1" applyFont="1" applyBorder="1" applyAlignment="1">
      <alignment horizontal="righ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 wrapText="1"/>
    </xf>
    <xf numFmtId="2" fontId="7" fillId="0" borderId="0" xfId="0" applyNumberFormat="1" applyFont="1" applyBorder="1" applyAlignment="1">
      <alignment horizontal="right" vertical="top" wrapText="1"/>
    </xf>
    <xf numFmtId="0" fontId="7" fillId="0" borderId="28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49" fontId="15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9" fillId="0" borderId="0" xfId="6" applyFont="1" applyBorder="1" applyAlignment="1">
      <alignment horizontal="right" vertical="top"/>
    </xf>
    <xf numFmtId="0" fontId="9" fillId="0" borderId="28" xfId="6" applyFont="1" applyBorder="1" applyAlignment="1">
      <alignment horizontal="right" vertical="top"/>
    </xf>
    <xf numFmtId="0" fontId="10" fillId="0" borderId="0" xfId="0" applyFont="1" applyAlignment="1"/>
    <xf numFmtId="0" fontId="9" fillId="0" borderId="0" xfId="6" applyFont="1" applyBorder="1" applyAlignment="1">
      <alignment horizontal="right" vertical="top" wrapText="1"/>
    </xf>
    <xf numFmtId="0" fontId="9" fillId="0" borderId="28" xfId="6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0" fillId="0" borderId="0" xfId="0" applyFont="1"/>
    <xf numFmtId="0" fontId="9" fillId="0" borderId="25" xfId="6" applyFont="1" applyBorder="1" applyAlignment="1">
      <alignment horizontal="right" vertical="top" wrapText="1"/>
    </xf>
    <xf numFmtId="0" fontId="9" fillId="0" borderId="29" xfId="6" applyFont="1" applyBorder="1" applyAlignment="1">
      <alignment horizontal="right" vertical="top" wrapText="1"/>
    </xf>
    <xf numFmtId="165" fontId="9" fillId="0" borderId="0" xfId="6" applyNumberFormat="1" applyFont="1" applyBorder="1" applyAlignment="1">
      <alignment horizontal="right" vertical="top" wrapText="1"/>
    </xf>
    <xf numFmtId="165" fontId="9" fillId="0" borderId="25" xfId="6" applyNumberFormat="1" applyFont="1" applyBorder="1" applyAlignment="1">
      <alignment horizontal="right" vertical="top" wrapText="1"/>
    </xf>
    <xf numFmtId="49" fontId="9" fillId="0" borderId="27" xfId="6" applyNumberFormat="1" applyFont="1" applyBorder="1" applyAlignment="1">
      <alignment horizontal="left" vertical="top" wrapText="1"/>
    </xf>
    <xf numFmtId="49" fontId="9" fillId="0" borderId="25" xfId="6" applyNumberFormat="1" applyFont="1" applyBorder="1" applyAlignment="1">
      <alignment horizontal="left" vertical="top" wrapText="1"/>
    </xf>
    <xf numFmtId="0" fontId="9" fillId="0" borderId="26" xfId="6" applyFont="1" applyBorder="1" applyAlignment="1">
      <alignment horizontal="left" vertical="top"/>
    </xf>
    <xf numFmtId="0" fontId="9" fillId="0" borderId="0" xfId="6" applyFont="1" applyBorder="1" applyAlignment="1">
      <alignment horizontal="left" vertical="top"/>
    </xf>
    <xf numFmtId="49" fontId="9" fillId="0" borderId="26" xfId="6" applyNumberFormat="1" applyFont="1" applyBorder="1" applyAlignment="1">
      <alignment horizontal="left" vertical="top" wrapText="1"/>
    </xf>
    <xf numFmtId="49" fontId="9" fillId="0" borderId="0" xfId="6" applyNumberFormat="1" applyFont="1" applyBorder="1" applyAlignment="1">
      <alignment horizontal="left" vertical="top" wrapText="1"/>
    </xf>
    <xf numFmtId="0" fontId="7" fillId="0" borderId="22" xfId="6" applyFont="1" applyBorder="1" applyAlignment="1">
      <alignment horizontal="left" vertical="top" wrapText="1"/>
    </xf>
    <xf numFmtId="0" fontId="7" fillId="0" borderId="18" xfId="6" applyFont="1" applyBorder="1" applyAlignment="1">
      <alignment horizontal="left" vertical="top" wrapText="1"/>
    </xf>
    <xf numFmtId="0" fontId="7" fillId="0" borderId="26" xfId="6" applyFont="1" applyBorder="1" applyAlignment="1">
      <alignment horizontal="left" vertical="top" wrapText="1"/>
    </xf>
    <xf numFmtId="0" fontId="7" fillId="0" borderId="0" xfId="6" applyFont="1" applyBorder="1" applyAlignment="1">
      <alignment horizontal="left" vertical="top" wrapText="1"/>
    </xf>
    <xf numFmtId="0" fontId="9" fillId="0" borderId="26" xfId="6" applyFont="1" applyBorder="1" applyAlignment="1">
      <alignment horizontal="left" vertical="top" wrapText="1"/>
    </xf>
    <xf numFmtId="0" fontId="9" fillId="0" borderId="0" xfId="6" applyFont="1" applyBorder="1" applyAlignment="1">
      <alignment horizontal="left" vertical="top" wrapText="1"/>
    </xf>
    <xf numFmtId="0" fontId="8" fillId="0" borderId="0" xfId="23" applyFont="1">
      <alignment horizontal="center"/>
    </xf>
    <xf numFmtId="0" fontId="7" fillId="0" borderId="0" xfId="23" applyFont="1">
      <alignment horizontal="center"/>
    </xf>
    <xf numFmtId="0" fontId="7" fillId="0" borderId="0" xfId="23" applyFont="1" applyAlignment="1">
      <alignment horizontal="left"/>
    </xf>
    <xf numFmtId="164" fontId="9" fillId="0" borderId="10" xfId="12" applyNumberFormat="1" applyFont="1" applyBorder="1" applyAlignment="1">
      <alignment horizontal="right"/>
    </xf>
    <xf numFmtId="164" fontId="9" fillId="0" borderId="4" xfId="12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10" fillId="0" borderId="10" xfId="10" applyNumberFormat="1" applyFont="1" applyBorder="1" applyAlignment="1">
      <alignment horizontal="right"/>
    </xf>
    <xf numFmtId="2" fontId="10" fillId="0" borderId="4" xfId="1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9" fillId="0" borderId="27" xfId="6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79"/>
  <sheetViews>
    <sheetView showGridLines="0" tabSelected="1" workbookViewId="0">
      <selection activeCell="K1" sqref="K1:U4"/>
    </sheetView>
  </sheetViews>
  <sheetFormatPr defaultRowHeight="12.75"/>
  <cols>
    <col min="1" max="1" width="6" style="14" customWidth="1"/>
    <col min="2" max="2" width="35.7109375" style="14" customWidth="1"/>
    <col min="3" max="3" width="11.85546875" style="14" customWidth="1"/>
    <col min="4" max="6" width="11.5703125" style="14" customWidth="1"/>
    <col min="7" max="7" width="11.42578125" style="14" bestFit="1" customWidth="1"/>
    <col min="8" max="8" width="11.85546875" style="14" customWidth="1"/>
    <col min="9" max="9" width="11.5703125" style="14" customWidth="1"/>
    <col min="10" max="10" width="12.7109375" style="14" customWidth="1"/>
    <col min="11" max="11" width="11.5703125" style="14" customWidth="1"/>
    <col min="12" max="20" width="9.140625" style="14" hidden="1" customWidth="1"/>
    <col min="21" max="21" width="11.5703125" style="14" customWidth="1"/>
    <col min="22" max="16384" width="9.140625" style="14"/>
  </cols>
  <sheetData>
    <row r="1" spans="1:21" s="3" customFormat="1">
      <c r="A1" s="1" t="s">
        <v>258</v>
      </c>
      <c r="B1" s="2"/>
      <c r="C1" s="2"/>
      <c r="D1" s="2"/>
      <c r="K1" s="14" t="s">
        <v>253</v>
      </c>
      <c r="L1" s="14"/>
      <c r="M1" s="14"/>
    </row>
    <row r="2" spans="1:21" s="3" customFormat="1" ht="11.25">
      <c r="A2" s="4" t="s">
        <v>250</v>
      </c>
      <c r="B2" s="2"/>
      <c r="C2" s="2"/>
      <c r="D2" s="2"/>
      <c r="K2" s="3" t="s">
        <v>254</v>
      </c>
    </row>
    <row r="3" spans="1:21" s="3" customFormat="1" ht="11.25">
      <c r="A3" s="1"/>
      <c r="B3" s="2"/>
      <c r="C3" s="2"/>
      <c r="D3" s="2"/>
      <c r="K3" s="3" t="s">
        <v>255</v>
      </c>
    </row>
    <row r="4" spans="1:21" s="3" customFormat="1" ht="11.25">
      <c r="A4" s="4" t="s">
        <v>251</v>
      </c>
      <c r="B4" s="2"/>
      <c r="C4" s="2"/>
      <c r="D4" s="2"/>
      <c r="K4" s="3" t="s">
        <v>259</v>
      </c>
    </row>
    <row r="5" spans="1:21" s="3" customFormat="1" ht="14.25">
      <c r="A5" s="103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1" s="3" customFormat="1" ht="11.25">
      <c r="A6" s="104" t="s">
        <v>36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s="10" customFormat="1" ht="11.25">
      <c r="A7" s="105" t="s">
        <v>252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1:21" s="3" customFormat="1" ht="11.25">
      <c r="A8" s="105" t="s">
        <v>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</row>
    <row r="9" spans="1:21" s="3" customFormat="1" ht="11.25"/>
    <row r="10" spans="1:21" s="3" customFormat="1" ht="11.25">
      <c r="G10" s="108" t="s">
        <v>20</v>
      </c>
      <c r="H10" s="109"/>
      <c r="I10" s="110"/>
      <c r="J10" s="108" t="s">
        <v>21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10"/>
    </row>
    <row r="11" spans="1:21" s="3" customFormat="1">
      <c r="F11" s="7" t="s">
        <v>4</v>
      </c>
      <c r="G11" s="111">
        <f>89623.52/1000</f>
        <v>89.623519999999999</v>
      </c>
      <c r="H11" s="112"/>
      <c r="I11" s="18" t="s">
        <v>5</v>
      </c>
      <c r="J11" s="106">
        <f>270000.09/1000</f>
        <v>270.00009</v>
      </c>
      <c r="K11" s="107"/>
      <c r="L11" s="19"/>
      <c r="M11" s="19"/>
      <c r="N11" s="19"/>
      <c r="O11" s="19"/>
      <c r="P11" s="19"/>
      <c r="Q11" s="19"/>
      <c r="R11" s="19"/>
      <c r="S11" s="19"/>
      <c r="T11" s="19"/>
      <c r="U11" s="18" t="s">
        <v>5</v>
      </c>
    </row>
    <row r="12" spans="1:21" s="3" customFormat="1">
      <c r="F12" s="7" t="s">
        <v>6</v>
      </c>
      <c r="G12" s="111">
        <f>(930.24+53.21)/1000</f>
        <v>0.98345000000000005</v>
      </c>
      <c r="H12" s="112"/>
      <c r="I12" s="18" t="s">
        <v>7</v>
      </c>
      <c r="J12" s="106">
        <f>(930.24+53.21)/1000</f>
        <v>0.98345000000000005</v>
      </c>
      <c r="K12" s="107"/>
      <c r="L12" s="19"/>
      <c r="M12" s="19"/>
      <c r="N12" s="19"/>
      <c r="O12" s="19"/>
      <c r="P12" s="19"/>
      <c r="Q12" s="19"/>
      <c r="R12" s="19"/>
      <c r="S12" s="19"/>
      <c r="T12" s="19"/>
      <c r="U12" s="18" t="s">
        <v>7</v>
      </c>
    </row>
    <row r="13" spans="1:21" s="3" customFormat="1">
      <c r="F13" s="7" t="s">
        <v>8</v>
      </c>
      <c r="G13" s="111">
        <f>11497.15/1000</f>
        <v>11.49715</v>
      </c>
      <c r="H13" s="112"/>
      <c r="I13" s="18" t="s">
        <v>5</v>
      </c>
      <c r="J13" s="106">
        <f>70935.81/1000</f>
        <v>70.935810000000004</v>
      </c>
      <c r="K13" s="107"/>
      <c r="L13" s="19"/>
      <c r="M13" s="19"/>
      <c r="N13" s="19"/>
      <c r="O13" s="19"/>
      <c r="P13" s="19"/>
      <c r="Q13" s="19"/>
      <c r="R13" s="19"/>
      <c r="S13" s="19"/>
      <c r="T13" s="19"/>
      <c r="U13" s="18" t="s">
        <v>5</v>
      </c>
    </row>
    <row r="14" spans="1:21" s="3" customFormat="1" ht="11.25">
      <c r="F14" s="2"/>
      <c r="G14" s="22"/>
      <c r="H14" s="22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</row>
    <row r="15" spans="1:21" s="3" customFormat="1" ht="11.25">
      <c r="B15" s="2"/>
      <c r="C15" s="2"/>
      <c r="D15" s="2"/>
      <c r="F15" s="7"/>
      <c r="G15" s="17"/>
      <c r="H15" s="17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8"/>
    </row>
    <row r="16" spans="1:21" s="3" customFormat="1" ht="11.25">
      <c r="A16" s="1" t="s">
        <v>248</v>
      </c>
    </row>
    <row r="17" spans="1:26" s="3" customFormat="1" ht="12" thickBot="1">
      <c r="A17" s="10"/>
    </row>
    <row r="18" spans="1:26" s="12" customFormat="1" ht="27" customHeight="1" thickBot="1">
      <c r="A18" s="113" t="s">
        <v>9</v>
      </c>
      <c r="B18" s="113" t="s">
        <v>10</v>
      </c>
      <c r="C18" s="113" t="s">
        <v>11</v>
      </c>
      <c r="D18" s="114" t="s">
        <v>12</v>
      </c>
      <c r="E18" s="114"/>
      <c r="F18" s="114"/>
      <c r="G18" s="114" t="s">
        <v>13</v>
      </c>
      <c r="H18" s="114"/>
      <c r="I18" s="114"/>
      <c r="J18" s="114" t="s">
        <v>14</v>
      </c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</row>
    <row r="19" spans="1:26" s="12" customFormat="1" ht="22.5" customHeight="1" thickBot="1">
      <c r="A19" s="113"/>
      <c r="B19" s="113"/>
      <c r="C19" s="113"/>
      <c r="D19" s="113" t="s">
        <v>1</v>
      </c>
      <c r="E19" s="11" t="s">
        <v>15</v>
      </c>
      <c r="F19" s="11" t="s">
        <v>16</v>
      </c>
      <c r="G19" s="113" t="s">
        <v>1</v>
      </c>
      <c r="H19" s="11" t="s">
        <v>15</v>
      </c>
      <c r="I19" s="11" t="s">
        <v>16</v>
      </c>
      <c r="J19" s="113" t="s">
        <v>1</v>
      </c>
      <c r="K19" s="11" t="s">
        <v>15</v>
      </c>
      <c r="L19" s="11"/>
      <c r="M19" s="11"/>
      <c r="N19" s="11"/>
      <c r="O19" s="11"/>
      <c r="P19" s="11"/>
      <c r="Q19" s="11"/>
      <c r="R19" s="11"/>
      <c r="S19" s="11"/>
      <c r="T19" s="11"/>
      <c r="U19" s="11" t="s">
        <v>16</v>
      </c>
    </row>
    <row r="20" spans="1:26" s="12" customFormat="1" ht="22.5" customHeight="1" thickBot="1">
      <c r="A20" s="113"/>
      <c r="B20" s="113"/>
      <c r="C20" s="113"/>
      <c r="D20" s="113"/>
      <c r="E20" s="11" t="s">
        <v>17</v>
      </c>
      <c r="F20" s="11" t="s">
        <v>18</v>
      </c>
      <c r="G20" s="113"/>
      <c r="H20" s="11" t="s">
        <v>17</v>
      </c>
      <c r="I20" s="11" t="s">
        <v>18</v>
      </c>
      <c r="J20" s="113"/>
      <c r="K20" s="11" t="s">
        <v>17</v>
      </c>
      <c r="L20" s="11"/>
      <c r="M20" s="11"/>
      <c r="N20" s="11"/>
      <c r="O20" s="11"/>
      <c r="P20" s="11"/>
      <c r="Q20" s="11"/>
      <c r="R20" s="11"/>
      <c r="S20" s="11"/>
      <c r="T20" s="11"/>
      <c r="U20" s="11" t="s">
        <v>18</v>
      </c>
    </row>
    <row r="21" spans="1:26" s="2" customFormat="1" ht="11.25">
      <c r="A21" s="38">
        <v>1</v>
      </c>
      <c r="B21" s="38">
        <v>2</v>
      </c>
      <c r="C21" s="38">
        <v>3</v>
      </c>
      <c r="D21" s="38">
        <v>4</v>
      </c>
      <c r="E21" s="38">
        <v>5</v>
      </c>
      <c r="F21" s="38">
        <v>6</v>
      </c>
      <c r="G21" s="38">
        <v>7</v>
      </c>
      <c r="H21" s="38">
        <v>8</v>
      </c>
      <c r="I21" s="38">
        <v>9</v>
      </c>
      <c r="J21" s="38">
        <v>10</v>
      </c>
      <c r="K21" s="38">
        <v>11</v>
      </c>
      <c r="L21" s="38"/>
      <c r="M21" s="38"/>
      <c r="N21" s="38"/>
      <c r="O21" s="38"/>
      <c r="P21" s="38"/>
      <c r="Q21" s="38"/>
      <c r="R21" s="38"/>
      <c r="S21" s="38"/>
      <c r="T21" s="38"/>
      <c r="U21" s="38">
        <v>12</v>
      </c>
    </row>
    <row r="22" spans="1:26" s="13" customFormat="1" ht="59.25" customHeight="1">
      <c r="A22" s="39">
        <v>1</v>
      </c>
      <c r="B22" s="35" t="s">
        <v>37</v>
      </c>
      <c r="C22" s="36">
        <v>1.8</v>
      </c>
      <c r="D22" s="36">
        <v>149.84</v>
      </c>
      <c r="E22" s="36">
        <v>149.84</v>
      </c>
      <c r="F22" s="37"/>
      <c r="G22" s="37">
        <v>269.70999999999998</v>
      </c>
      <c r="H22" s="37">
        <v>269.70999999999998</v>
      </c>
      <c r="I22" s="37"/>
      <c r="J22" s="36">
        <v>1666.58</v>
      </c>
      <c r="K22" s="36">
        <v>1666.58</v>
      </c>
      <c r="L22" s="36" t="s">
        <v>38</v>
      </c>
      <c r="M22" s="36">
        <v>85</v>
      </c>
      <c r="N22" s="36">
        <v>65</v>
      </c>
      <c r="O22" s="36">
        <v>229.25</v>
      </c>
      <c r="P22" s="36">
        <v>175.31</v>
      </c>
      <c r="Q22" s="36">
        <v>1416.59</v>
      </c>
      <c r="R22" s="36">
        <v>1083.28</v>
      </c>
      <c r="S22" s="36" t="s">
        <v>39</v>
      </c>
      <c r="T22" s="36"/>
      <c r="U22" s="40"/>
    </row>
    <row r="23" spans="1:26" s="77" customFormat="1" ht="22.5">
      <c r="A23" s="73"/>
      <c r="B23" s="78" t="s">
        <v>199</v>
      </c>
      <c r="C23" s="79" t="s">
        <v>200</v>
      </c>
      <c r="D23" s="74"/>
      <c r="E23" s="74"/>
      <c r="F23" s="75"/>
      <c r="G23" s="75" t="s">
        <v>201</v>
      </c>
      <c r="H23" s="75"/>
      <c r="I23" s="75"/>
      <c r="J23" s="74" t="s">
        <v>202</v>
      </c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6"/>
    </row>
    <row r="24" spans="1:26" s="77" customFormat="1" ht="11.25">
      <c r="A24" s="73"/>
      <c r="B24" s="78" t="s">
        <v>203</v>
      </c>
      <c r="C24" s="79" t="s">
        <v>204</v>
      </c>
      <c r="D24" s="74"/>
      <c r="E24" s="74"/>
      <c r="F24" s="75"/>
      <c r="G24" s="75" t="s">
        <v>205</v>
      </c>
      <c r="H24" s="75"/>
      <c r="I24" s="75"/>
      <c r="J24" s="74" t="s">
        <v>206</v>
      </c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6"/>
    </row>
    <row r="25" spans="1:26" s="13" customFormat="1" ht="57.75" customHeight="1">
      <c r="A25" s="39">
        <v>2</v>
      </c>
      <c r="B25" s="35" t="s">
        <v>40</v>
      </c>
      <c r="C25" s="36">
        <v>6</v>
      </c>
      <c r="D25" s="36">
        <v>612</v>
      </c>
      <c r="E25" s="36" t="s">
        <v>41</v>
      </c>
      <c r="F25" s="37"/>
      <c r="G25" s="37">
        <v>3672</v>
      </c>
      <c r="H25" s="37" t="s">
        <v>42</v>
      </c>
      <c r="I25" s="37"/>
      <c r="J25" s="36">
        <v>4674.96</v>
      </c>
      <c r="K25" s="36" t="s">
        <v>43</v>
      </c>
      <c r="L25" s="36" t="s">
        <v>44</v>
      </c>
      <c r="M25" s="36">
        <v>85</v>
      </c>
      <c r="N25" s="36">
        <v>65</v>
      </c>
      <c r="O25" s="36"/>
      <c r="P25" s="36"/>
      <c r="Q25" s="36"/>
      <c r="R25" s="36"/>
      <c r="S25" s="36" t="s">
        <v>39</v>
      </c>
      <c r="T25" s="36"/>
      <c r="U25" s="40"/>
    </row>
    <row r="26" spans="1:26" s="2" customFormat="1" ht="63" customHeight="1">
      <c r="A26" s="39">
        <v>3</v>
      </c>
      <c r="B26" s="35" t="s">
        <v>45</v>
      </c>
      <c r="C26" s="36">
        <v>12</v>
      </c>
      <c r="D26" s="36">
        <v>1630</v>
      </c>
      <c r="E26" s="36" t="s">
        <v>46</v>
      </c>
      <c r="F26" s="37"/>
      <c r="G26" s="37">
        <v>19560</v>
      </c>
      <c r="H26" s="37" t="s">
        <v>47</v>
      </c>
      <c r="I26" s="37"/>
      <c r="J26" s="36">
        <v>23745.599999999999</v>
      </c>
      <c r="K26" s="36" t="s">
        <v>48</v>
      </c>
      <c r="L26" s="36" t="s">
        <v>44</v>
      </c>
      <c r="M26" s="36">
        <v>85</v>
      </c>
      <c r="N26" s="36">
        <v>65</v>
      </c>
      <c r="O26" s="36"/>
      <c r="P26" s="36"/>
      <c r="Q26" s="36"/>
      <c r="R26" s="36"/>
      <c r="S26" s="36" t="s">
        <v>39</v>
      </c>
      <c r="T26" s="36"/>
      <c r="U26" s="40"/>
      <c r="V26" s="13"/>
      <c r="W26" s="13"/>
      <c r="X26" s="13"/>
      <c r="Y26" s="13"/>
      <c r="Z26" s="13"/>
    </row>
    <row r="27" spans="1:26" s="2" customFormat="1" ht="58.5" customHeight="1">
      <c r="A27" s="39">
        <v>4</v>
      </c>
      <c r="B27" s="35" t="s">
        <v>49</v>
      </c>
      <c r="C27" s="36">
        <v>1</v>
      </c>
      <c r="D27" s="36">
        <v>76.540000000000006</v>
      </c>
      <c r="E27" s="36">
        <v>76.540000000000006</v>
      </c>
      <c r="F27" s="37"/>
      <c r="G27" s="37">
        <v>76.540000000000006</v>
      </c>
      <c r="H27" s="37">
        <v>76.540000000000006</v>
      </c>
      <c r="I27" s="37"/>
      <c r="J27" s="36">
        <v>472.93</v>
      </c>
      <c r="K27" s="36">
        <v>472.93</v>
      </c>
      <c r="L27" s="36" t="s">
        <v>38</v>
      </c>
      <c r="M27" s="36">
        <v>85</v>
      </c>
      <c r="N27" s="36">
        <v>65</v>
      </c>
      <c r="O27" s="36">
        <v>65.06</v>
      </c>
      <c r="P27" s="36">
        <v>49.75</v>
      </c>
      <c r="Q27" s="36">
        <v>401.99</v>
      </c>
      <c r="R27" s="36">
        <v>307.39999999999998</v>
      </c>
      <c r="S27" s="36" t="s">
        <v>39</v>
      </c>
      <c r="T27" s="36"/>
      <c r="U27" s="40"/>
      <c r="V27" s="13"/>
      <c r="W27" s="13"/>
      <c r="X27" s="13"/>
      <c r="Y27" s="13"/>
      <c r="Z27" s="13"/>
    </row>
    <row r="28" spans="1:26" s="28" customFormat="1" ht="22.5">
      <c r="A28" s="73"/>
      <c r="B28" s="78" t="s">
        <v>199</v>
      </c>
      <c r="C28" s="79" t="s">
        <v>200</v>
      </c>
      <c r="D28" s="74"/>
      <c r="E28" s="74"/>
      <c r="F28" s="75"/>
      <c r="G28" s="75" t="s">
        <v>207</v>
      </c>
      <c r="H28" s="75"/>
      <c r="I28" s="75"/>
      <c r="J28" s="74" t="s">
        <v>208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6"/>
      <c r="V28" s="77"/>
      <c r="W28" s="77"/>
      <c r="X28" s="77"/>
      <c r="Y28" s="77"/>
      <c r="Z28" s="77"/>
    </row>
    <row r="29" spans="1:26" s="28" customFormat="1" ht="11.25">
      <c r="A29" s="73"/>
      <c r="B29" s="78" t="s">
        <v>203</v>
      </c>
      <c r="C29" s="79" t="s">
        <v>204</v>
      </c>
      <c r="D29" s="74"/>
      <c r="E29" s="74"/>
      <c r="F29" s="75"/>
      <c r="G29" s="75" t="s">
        <v>209</v>
      </c>
      <c r="H29" s="75"/>
      <c r="I29" s="75"/>
      <c r="J29" s="74" t="s">
        <v>210</v>
      </c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6"/>
      <c r="V29" s="77"/>
      <c r="W29" s="77"/>
      <c r="X29" s="77"/>
      <c r="Y29" s="77"/>
      <c r="Z29" s="77"/>
    </row>
    <row r="30" spans="1:26" s="2" customFormat="1" ht="36.75" customHeight="1">
      <c r="A30" s="39">
        <v>5</v>
      </c>
      <c r="B30" s="35" t="s">
        <v>50</v>
      </c>
      <c r="C30" s="36">
        <v>10</v>
      </c>
      <c r="D30" s="36">
        <v>159</v>
      </c>
      <c r="E30" s="36" t="s">
        <v>51</v>
      </c>
      <c r="F30" s="37"/>
      <c r="G30" s="37">
        <v>1590</v>
      </c>
      <c r="H30" s="37" t="s">
        <v>52</v>
      </c>
      <c r="I30" s="37"/>
      <c r="J30" s="36">
        <v>4005.6</v>
      </c>
      <c r="K30" s="36" t="s">
        <v>53</v>
      </c>
      <c r="L30" s="36" t="s">
        <v>44</v>
      </c>
      <c r="M30" s="36">
        <v>85</v>
      </c>
      <c r="N30" s="36">
        <v>65</v>
      </c>
      <c r="O30" s="36"/>
      <c r="P30" s="36"/>
      <c r="Q30" s="36"/>
      <c r="R30" s="36"/>
      <c r="S30" s="36" t="s">
        <v>39</v>
      </c>
      <c r="T30" s="36"/>
      <c r="U30" s="40"/>
      <c r="V30" s="13"/>
      <c r="W30" s="13"/>
      <c r="X30" s="13"/>
      <c r="Y30" s="13"/>
      <c r="Z30" s="13"/>
    </row>
    <row r="31" spans="1:26" s="2" customFormat="1" ht="67.5">
      <c r="A31" s="39">
        <v>6</v>
      </c>
      <c r="B31" s="35" t="s">
        <v>54</v>
      </c>
      <c r="C31" s="36">
        <v>1</v>
      </c>
      <c r="D31" s="36">
        <v>390.46</v>
      </c>
      <c r="E31" s="36">
        <v>390.46</v>
      </c>
      <c r="F31" s="37"/>
      <c r="G31" s="37">
        <v>390.46</v>
      </c>
      <c r="H31" s="37">
        <v>390.46</v>
      </c>
      <c r="I31" s="37"/>
      <c r="J31" s="36">
        <v>2391.0500000000002</v>
      </c>
      <c r="K31" s="36">
        <v>2391.0500000000002</v>
      </c>
      <c r="L31" s="36" t="s">
        <v>38</v>
      </c>
      <c r="M31" s="36">
        <v>85</v>
      </c>
      <c r="N31" s="36">
        <v>65</v>
      </c>
      <c r="O31" s="36">
        <v>331.89</v>
      </c>
      <c r="P31" s="36">
        <v>253.8</v>
      </c>
      <c r="Q31" s="36">
        <v>2032.39</v>
      </c>
      <c r="R31" s="36">
        <v>1554.18</v>
      </c>
      <c r="S31" s="36" t="s">
        <v>39</v>
      </c>
      <c r="T31" s="36"/>
      <c r="U31" s="40"/>
      <c r="V31" s="13"/>
      <c r="W31" s="13"/>
      <c r="X31" s="13"/>
      <c r="Y31" s="13"/>
      <c r="Z31" s="13"/>
    </row>
    <row r="32" spans="1:26" s="28" customFormat="1" ht="22.5">
      <c r="A32" s="73"/>
      <c r="B32" s="78" t="s">
        <v>199</v>
      </c>
      <c r="C32" s="79" t="s">
        <v>200</v>
      </c>
      <c r="D32" s="74"/>
      <c r="E32" s="74"/>
      <c r="F32" s="75"/>
      <c r="G32" s="75" t="s">
        <v>211</v>
      </c>
      <c r="H32" s="75"/>
      <c r="I32" s="75"/>
      <c r="J32" s="74" t="s">
        <v>212</v>
      </c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6"/>
      <c r="V32" s="77"/>
      <c r="W32" s="77"/>
      <c r="X32" s="77"/>
      <c r="Y32" s="77"/>
      <c r="Z32" s="77"/>
    </row>
    <row r="33" spans="1:26" s="28" customFormat="1" ht="11.25">
      <c r="A33" s="73"/>
      <c r="B33" s="78" t="s">
        <v>203</v>
      </c>
      <c r="C33" s="79" t="s">
        <v>204</v>
      </c>
      <c r="D33" s="74"/>
      <c r="E33" s="74"/>
      <c r="F33" s="75"/>
      <c r="G33" s="75" t="s">
        <v>213</v>
      </c>
      <c r="H33" s="75"/>
      <c r="I33" s="75"/>
      <c r="J33" s="74" t="s">
        <v>214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6"/>
      <c r="V33" s="77"/>
      <c r="W33" s="77"/>
      <c r="X33" s="77"/>
      <c r="Y33" s="77"/>
      <c r="Z33" s="77"/>
    </row>
    <row r="34" spans="1:26" s="16" customFormat="1" ht="36.75" customHeight="1">
      <c r="A34" s="39">
        <v>7</v>
      </c>
      <c r="B34" s="35" t="s">
        <v>55</v>
      </c>
      <c r="C34" s="36">
        <v>100</v>
      </c>
      <c r="D34" s="36">
        <v>3.64</v>
      </c>
      <c r="E34" s="36" t="s">
        <v>56</v>
      </c>
      <c r="F34" s="37"/>
      <c r="G34" s="37">
        <v>364</v>
      </c>
      <c r="H34" s="37" t="s">
        <v>57</v>
      </c>
      <c r="I34" s="37"/>
      <c r="J34" s="36">
        <v>1096</v>
      </c>
      <c r="K34" s="36" t="s">
        <v>58</v>
      </c>
      <c r="L34" s="36" t="s">
        <v>44</v>
      </c>
      <c r="M34" s="36">
        <v>85</v>
      </c>
      <c r="N34" s="36">
        <v>65</v>
      </c>
      <c r="O34" s="36"/>
      <c r="P34" s="36"/>
      <c r="Q34" s="36"/>
      <c r="R34" s="36"/>
      <c r="S34" s="36" t="s">
        <v>39</v>
      </c>
      <c r="T34" s="36"/>
      <c r="U34" s="40"/>
      <c r="V34" s="13"/>
      <c r="W34" s="13"/>
      <c r="X34" s="13"/>
      <c r="Y34" s="13"/>
      <c r="Z34" s="13"/>
    </row>
    <row r="35" spans="1:26" ht="73.5" customHeight="1">
      <c r="A35" s="39">
        <v>8</v>
      </c>
      <c r="B35" s="35" t="s">
        <v>59</v>
      </c>
      <c r="C35" s="36">
        <v>1</v>
      </c>
      <c r="D35" s="36">
        <v>1989.09</v>
      </c>
      <c r="E35" s="36">
        <v>1987.36</v>
      </c>
      <c r="F35" s="37" t="s">
        <v>60</v>
      </c>
      <c r="G35" s="37">
        <v>1989.09</v>
      </c>
      <c r="H35" s="37">
        <v>1987.36</v>
      </c>
      <c r="I35" s="37" t="s">
        <v>60</v>
      </c>
      <c r="J35" s="36">
        <v>12281.07</v>
      </c>
      <c r="K35" s="36">
        <v>12273.63</v>
      </c>
      <c r="L35" s="36" t="s">
        <v>38</v>
      </c>
      <c r="M35" s="36">
        <v>85</v>
      </c>
      <c r="N35" s="36">
        <v>65</v>
      </c>
      <c r="O35" s="36">
        <v>1689.99</v>
      </c>
      <c r="P35" s="36">
        <v>1292.3399999999999</v>
      </c>
      <c r="Q35" s="36">
        <v>10437.120000000001</v>
      </c>
      <c r="R35" s="36">
        <v>7981.32</v>
      </c>
      <c r="S35" s="36" t="s">
        <v>39</v>
      </c>
      <c r="T35" s="36"/>
      <c r="U35" s="40" t="s">
        <v>61</v>
      </c>
      <c r="V35" s="13"/>
      <c r="W35" s="13"/>
      <c r="X35" s="13"/>
      <c r="Y35" s="13"/>
      <c r="Z35" s="13"/>
    </row>
    <row r="36" spans="1:26" s="65" customFormat="1" ht="22.5">
      <c r="A36" s="73"/>
      <c r="B36" s="78" t="s">
        <v>199</v>
      </c>
      <c r="C36" s="79" t="s">
        <v>200</v>
      </c>
      <c r="D36" s="74"/>
      <c r="E36" s="74"/>
      <c r="F36" s="75"/>
      <c r="G36" s="75" t="s">
        <v>215</v>
      </c>
      <c r="H36" s="75"/>
      <c r="I36" s="75"/>
      <c r="J36" s="74" t="s">
        <v>216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6"/>
      <c r="V36" s="77"/>
      <c r="W36" s="77"/>
      <c r="X36" s="77"/>
      <c r="Y36" s="77"/>
      <c r="Z36" s="77"/>
    </row>
    <row r="37" spans="1:26" s="65" customFormat="1">
      <c r="A37" s="73"/>
      <c r="B37" s="78" t="s">
        <v>203</v>
      </c>
      <c r="C37" s="79" t="s">
        <v>204</v>
      </c>
      <c r="D37" s="74"/>
      <c r="E37" s="74"/>
      <c r="F37" s="75"/>
      <c r="G37" s="75" t="s">
        <v>217</v>
      </c>
      <c r="H37" s="75"/>
      <c r="I37" s="75"/>
      <c r="J37" s="74" t="s">
        <v>218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6"/>
      <c r="V37" s="77"/>
      <c r="W37" s="77"/>
      <c r="X37" s="77"/>
      <c r="Y37" s="77"/>
      <c r="Z37" s="77"/>
    </row>
    <row r="38" spans="1:26" ht="36" customHeight="1">
      <c r="A38" s="39">
        <v>9</v>
      </c>
      <c r="B38" s="35" t="s">
        <v>62</v>
      </c>
      <c r="C38" s="36">
        <v>0.6</v>
      </c>
      <c r="D38" s="36">
        <v>1989.09</v>
      </c>
      <c r="E38" s="36">
        <v>1987.36</v>
      </c>
      <c r="F38" s="37" t="s">
        <v>60</v>
      </c>
      <c r="G38" s="37">
        <v>1193.45</v>
      </c>
      <c r="H38" s="37">
        <v>1192.42</v>
      </c>
      <c r="I38" s="37" t="s">
        <v>63</v>
      </c>
      <c r="J38" s="36">
        <v>7368.64</v>
      </c>
      <c r="K38" s="36">
        <v>7364.18</v>
      </c>
      <c r="L38" s="36" t="s">
        <v>38</v>
      </c>
      <c r="M38" s="36">
        <v>85</v>
      </c>
      <c r="N38" s="36">
        <v>65</v>
      </c>
      <c r="O38" s="36">
        <v>1014</v>
      </c>
      <c r="P38" s="36">
        <v>775.41</v>
      </c>
      <c r="Q38" s="36">
        <v>6262.27</v>
      </c>
      <c r="R38" s="36">
        <v>4788.8</v>
      </c>
      <c r="S38" s="36" t="s">
        <v>39</v>
      </c>
      <c r="T38" s="36"/>
      <c r="U38" s="40" t="s">
        <v>64</v>
      </c>
      <c r="V38" s="13"/>
      <c r="W38" s="13"/>
      <c r="X38" s="13"/>
      <c r="Y38" s="13"/>
      <c r="Z38" s="13"/>
    </row>
    <row r="39" spans="1:26" s="65" customFormat="1" ht="22.5">
      <c r="A39" s="73"/>
      <c r="B39" s="78" t="s">
        <v>199</v>
      </c>
      <c r="C39" s="79" t="s">
        <v>200</v>
      </c>
      <c r="D39" s="74"/>
      <c r="E39" s="74"/>
      <c r="F39" s="75"/>
      <c r="G39" s="75" t="s">
        <v>219</v>
      </c>
      <c r="H39" s="75"/>
      <c r="I39" s="75"/>
      <c r="J39" s="74" t="s">
        <v>220</v>
      </c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6"/>
      <c r="V39" s="77"/>
      <c r="W39" s="77"/>
      <c r="X39" s="77"/>
      <c r="Y39" s="77"/>
      <c r="Z39" s="77"/>
    </row>
    <row r="40" spans="1:26" s="65" customFormat="1">
      <c r="A40" s="73"/>
      <c r="B40" s="78" t="s">
        <v>203</v>
      </c>
      <c r="C40" s="79" t="s">
        <v>204</v>
      </c>
      <c r="D40" s="74"/>
      <c r="E40" s="74"/>
      <c r="F40" s="75"/>
      <c r="G40" s="75" t="s">
        <v>221</v>
      </c>
      <c r="H40" s="75"/>
      <c r="I40" s="75"/>
      <c r="J40" s="74" t="s">
        <v>222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6"/>
      <c r="V40" s="77"/>
      <c r="W40" s="77"/>
      <c r="X40" s="77"/>
      <c r="Y40" s="77"/>
      <c r="Z40" s="77"/>
    </row>
    <row r="41" spans="1:26" ht="36.75" customHeight="1">
      <c r="A41" s="39">
        <v>10</v>
      </c>
      <c r="B41" s="35" t="s">
        <v>65</v>
      </c>
      <c r="C41" s="36">
        <v>0.6</v>
      </c>
      <c r="D41" s="36">
        <v>6773.82</v>
      </c>
      <c r="E41" s="36">
        <v>6773.82</v>
      </c>
      <c r="F41" s="37"/>
      <c r="G41" s="37">
        <v>4064.29</v>
      </c>
      <c r="H41" s="37">
        <v>4064.29</v>
      </c>
      <c r="I41" s="37"/>
      <c r="J41" s="36">
        <v>25100.44</v>
      </c>
      <c r="K41" s="36">
        <v>25100.44</v>
      </c>
      <c r="L41" s="36" t="s">
        <v>38</v>
      </c>
      <c r="M41" s="36">
        <v>85</v>
      </c>
      <c r="N41" s="36">
        <v>65</v>
      </c>
      <c r="O41" s="36">
        <v>3454.65</v>
      </c>
      <c r="P41" s="36">
        <v>2641.79</v>
      </c>
      <c r="Q41" s="36">
        <v>21335.37</v>
      </c>
      <c r="R41" s="36">
        <v>16315.29</v>
      </c>
      <c r="S41" s="36" t="s">
        <v>39</v>
      </c>
      <c r="T41" s="36"/>
      <c r="U41" s="40"/>
      <c r="V41" s="13"/>
      <c r="W41" s="13"/>
      <c r="X41" s="13"/>
      <c r="Y41" s="13"/>
      <c r="Z41" s="13"/>
    </row>
    <row r="42" spans="1:26" s="65" customFormat="1" ht="22.5">
      <c r="A42" s="73"/>
      <c r="B42" s="78" t="s">
        <v>199</v>
      </c>
      <c r="C42" s="79" t="s">
        <v>200</v>
      </c>
      <c r="D42" s="74"/>
      <c r="E42" s="74"/>
      <c r="F42" s="75"/>
      <c r="G42" s="75" t="s">
        <v>223</v>
      </c>
      <c r="H42" s="75"/>
      <c r="I42" s="75"/>
      <c r="J42" s="74" t="s">
        <v>224</v>
      </c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6"/>
      <c r="V42" s="77"/>
      <c r="W42" s="77"/>
      <c r="X42" s="77"/>
      <c r="Y42" s="77"/>
      <c r="Z42" s="77"/>
    </row>
    <row r="43" spans="1:26" s="65" customFormat="1">
      <c r="A43" s="73"/>
      <c r="B43" s="78" t="s">
        <v>203</v>
      </c>
      <c r="C43" s="79" t="s">
        <v>204</v>
      </c>
      <c r="D43" s="74"/>
      <c r="E43" s="74"/>
      <c r="F43" s="75"/>
      <c r="G43" s="75" t="s">
        <v>225</v>
      </c>
      <c r="H43" s="75"/>
      <c r="I43" s="75"/>
      <c r="J43" s="74" t="s">
        <v>226</v>
      </c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6"/>
      <c r="V43" s="77"/>
      <c r="W43" s="77"/>
      <c r="X43" s="77"/>
      <c r="Y43" s="77"/>
      <c r="Z43" s="77"/>
    </row>
    <row r="44" spans="1:26" ht="48" customHeight="1">
      <c r="A44" s="39">
        <v>11</v>
      </c>
      <c r="B44" s="35" t="s">
        <v>66</v>
      </c>
      <c r="C44" s="36">
        <v>60</v>
      </c>
      <c r="D44" s="36">
        <v>103.04</v>
      </c>
      <c r="E44" s="36" t="s">
        <v>67</v>
      </c>
      <c r="F44" s="37" t="s">
        <v>68</v>
      </c>
      <c r="G44" s="37">
        <v>6182.4</v>
      </c>
      <c r="H44" s="37" t="s">
        <v>69</v>
      </c>
      <c r="I44" s="37" t="s">
        <v>70</v>
      </c>
      <c r="J44" s="36">
        <v>24981</v>
      </c>
      <c r="K44" s="36" t="s">
        <v>71</v>
      </c>
      <c r="L44" s="36" t="s">
        <v>38</v>
      </c>
      <c r="M44" s="36">
        <v>105</v>
      </c>
      <c r="N44" s="36">
        <v>60</v>
      </c>
      <c r="O44" s="36">
        <v>2229.5700000000002</v>
      </c>
      <c r="P44" s="36">
        <v>1274.04</v>
      </c>
      <c r="Q44" s="36">
        <v>13768.65</v>
      </c>
      <c r="R44" s="36">
        <v>7867.8</v>
      </c>
      <c r="S44" s="36" t="s">
        <v>39</v>
      </c>
      <c r="T44" s="36"/>
      <c r="U44" s="40" t="s">
        <v>72</v>
      </c>
      <c r="V44" s="13"/>
      <c r="W44" s="13"/>
      <c r="X44" s="13"/>
      <c r="Y44" s="13"/>
      <c r="Z44" s="13"/>
    </row>
    <row r="45" spans="1:26" s="65" customFormat="1" ht="22.5">
      <c r="A45" s="73"/>
      <c r="B45" s="78" t="s">
        <v>199</v>
      </c>
      <c r="C45" s="79" t="s">
        <v>227</v>
      </c>
      <c r="D45" s="74"/>
      <c r="E45" s="74"/>
      <c r="F45" s="75"/>
      <c r="G45" s="75" t="s">
        <v>228</v>
      </c>
      <c r="H45" s="75"/>
      <c r="I45" s="75"/>
      <c r="J45" s="74" t="s">
        <v>229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6"/>
      <c r="V45" s="77"/>
      <c r="W45" s="77"/>
      <c r="X45" s="77"/>
      <c r="Y45" s="77"/>
      <c r="Z45" s="77"/>
    </row>
    <row r="46" spans="1:26" s="65" customFormat="1">
      <c r="A46" s="73"/>
      <c r="B46" s="78" t="s">
        <v>203</v>
      </c>
      <c r="C46" s="79" t="s">
        <v>230</v>
      </c>
      <c r="D46" s="74"/>
      <c r="E46" s="74"/>
      <c r="F46" s="75"/>
      <c r="G46" s="75" t="s">
        <v>231</v>
      </c>
      <c r="H46" s="75"/>
      <c r="I46" s="75"/>
      <c r="J46" s="74" t="s">
        <v>232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6"/>
      <c r="V46" s="77"/>
      <c r="W46" s="77"/>
      <c r="X46" s="77"/>
      <c r="Y46" s="77"/>
      <c r="Z46" s="77"/>
    </row>
    <row r="47" spans="1:26" ht="36.75" customHeight="1">
      <c r="A47" s="39">
        <v>12</v>
      </c>
      <c r="B47" s="35" t="s">
        <v>73</v>
      </c>
      <c r="C47" s="36">
        <v>7</v>
      </c>
      <c r="D47" s="36">
        <v>135.18</v>
      </c>
      <c r="E47" s="36">
        <v>135.18</v>
      </c>
      <c r="F47" s="37"/>
      <c r="G47" s="37">
        <v>946.26</v>
      </c>
      <c r="H47" s="37">
        <v>946.26</v>
      </c>
      <c r="I47" s="37"/>
      <c r="J47" s="36">
        <v>5794.67</v>
      </c>
      <c r="K47" s="36">
        <v>5794.67</v>
      </c>
      <c r="L47" s="36" t="s">
        <v>38</v>
      </c>
      <c r="M47" s="36">
        <v>85</v>
      </c>
      <c r="N47" s="36">
        <v>65</v>
      </c>
      <c r="O47" s="36">
        <v>804.32</v>
      </c>
      <c r="P47" s="36">
        <v>615.07000000000005</v>
      </c>
      <c r="Q47" s="36">
        <v>4925.47</v>
      </c>
      <c r="R47" s="36">
        <v>3766.54</v>
      </c>
      <c r="S47" s="36" t="s">
        <v>39</v>
      </c>
      <c r="T47" s="36"/>
      <c r="U47" s="40"/>
      <c r="V47" s="13"/>
      <c r="W47" s="13"/>
      <c r="X47" s="13"/>
      <c r="Y47" s="13"/>
      <c r="Z47" s="13"/>
    </row>
    <row r="48" spans="1:26" s="65" customFormat="1" ht="22.5">
      <c r="A48" s="73"/>
      <c r="B48" s="78" t="s">
        <v>199</v>
      </c>
      <c r="C48" s="79" t="s">
        <v>200</v>
      </c>
      <c r="D48" s="74"/>
      <c r="E48" s="74"/>
      <c r="F48" s="75"/>
      <c r="G48" s="75" t="s">
        <v>233</v>
      </c>
      <c r="H48" s="75"/>
      <c r="I48" s="75"/>
      <c r="J48" s="74" t="s">
        <v>234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6"/>
      <c r="V48" s="77"/>
      <c r="W48" s="77"/>
      <c r="X48" s="77"/>
      <c r="Y48" s="77"/>
      <c r="Z48" s="77"/>
    </row>
    <row r="49" spans="1:26" s="65" customFormat="1">
      <c r="A49" s="73"/>
      <c r="B49" s="78" t="s">
        <v>203</v>
      </c>
      <c r="C49" s="79" t="s">
        <v>204</v>
      </c>
      <c r="D49" s="74"/>
      <c r="E49" s="74"/>
      <c r="F49" s="75"/>
      <c r="G49" s="75" t="s">
        <v>235</v>
      </c>
      <c r="H49" s="75"/>
      <c r="I49" s="75"/>
      <c r="J49" s="74" t="s">
        <v>236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6"/>
      <c r="V49" s="77"/>
      <c r="W49" s="77"/>
      <c r="X49" s="77"/>
      <c r="Y49" s="77"/>
      <c r="Z49" s="77"/>
    </row>
    <row r="50" spans="1:26" ht="67.5">
      <c r="A50" s="39">
        <v>13</v>
      </c>
      <c r="B50" s="35" t="s">
        <v>74</v>
      </c>
      <c r="C50" s="36">
        <v>0.7</v>
      </c>
      <c r="D50" s="36">
        <v>1277.8900000000001</v>
      </c>
      <c r="E50" s="36" t="s">
        <v>75</v>
      </c>
      <c r="F50" s="37" t="s">
        <v>76</v>
      </c>
      <c r="G50" s="37">
        <v>894.52</v>
      </c>
      <c r="H50" s="37" t="s">
        <v>77</v>
      </c>
      <c r="I50" s="37" t="s">
        <v>78</v>
      </c>
      <c r="J50" s="36">
        <v>3309.36</v>
      </c>
      <c r="K50" s="36" t="s">
        <v>79</v>
      </c>
      <c r="L50" s="36" t="s">
        <v>38</v>
      </c>
      <c r="M50" s="36">
        <v>95</v>
      </c>
      <c r="N50" s="36">
        <v>65</v>
      </c>
      <c r="O50" s="36">
        <v>234.18</v>
      </c>
      <c r="P50" s="36">
        <v>160.22999999999999</v>
      </c>
      <c r="Q50" s="36">
        <v>1446.76</v>
      </c>
      <c r="R50" s="36">
        <v>989.89</v>
      </c>
      <c r="S50" s="36" t="s">
        <v>39</v>
      </c>
      <c r="T50" s="36"/>
      <c r="U50" s="40" t="s">
        <v>80</v>
      </c>
      <c r="V50" s="13"/>
      <c r="W50" s="13"/>
      <c r="X50" s="13"/>
      <c r="Y50" s="13"/>
      <c r="Z50" s="13"/>
    </row>
    <row r="51" spans="1:26" s="65" customFormat="1" ht="22.5">
      <c r="A51" s="73"/>
      <c r="B51" s="78" t="s">
        <v>199</v>
      </c>
      <c r="C51" s="79" t="s">
        <v>237</v>
      </c>
      <c r="D51" s="74"/>
      <c r="E51" s="74"/>
      <c r="F51" s="75"/>
      <c r="G51" s="75" t="s">
        <v>238</v>
      </c>
      <c r="H51" s="75"/>
      <c r="I51" s="75"/>
      <c r="J51" s="74" t="s">
        <v>239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6"/>
      <c r="V51" s="77"/>
      <c r="W51" s="77"/>
      <c r="X51" s="77"/>
      <c r="Y51" s="77"/>
      <c r="Z51" s="77"/>
    </row>
    <row r="52" spans="1:26" s="65" customFormat="1">
      <c r="A52" s="73"/>
      <c r="B52" s="78" t="s">
        <v>203</v>
      </c>
      <c r="C52" s="79" t="s">
        <v>204</v>
      </c>
      <c r="D52" s="74"/>
      <c r="E52" s="74"/>
      <c r="F52" s="75"/>
      <c r="G52" s="75" t="s">
        <v>240</v>
      </c>
      <c r="H52" s="75"/>
      <c r="I52" s="75"/>
      <c r="J52" s="74" t="s">
        <v>241</v>
      </c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6"/>
      <c r="V52" s="77"/>
      <c r="W52" s="77"/>
      <c r="X52" s="77"/>
      <c r="Y52" s="77"/>
      <c r="Z52" s="77"/>
    </row>
    <row r="53" spans="1:26" ht="84" customHeight="1">
      <c r="A53" s="39">
        <v>14</v>
      </c>
      <c r="B53" s="35" t="s">
        <v>81</v>
      </c>
      <c r="C53" s="36">
        <v>0.1</v>
      </c>
      <c r="D53" s="36">
        <v>3170</v>
      </c>
      <c r="E53" s="36" t="s">
        <v>82</v>
      </c>
      <c r="F53" s="37"/>
      <c r="G53" s="37">
        <v>317</v>
      </c>
      <c r="H53" s="37" t="s">
        <v>83</v>
      </c>
      <c r="I53" s="37"/>
      <c r="J53" s="36">
        <v>577.12</v>
      </c>
      <c r="K53" s="36" t="s">
        <v>84</v>
      </c>
      <c r="L53" s="36" t="s">
        <v>44</v>
      </c>
      <c r="M53" s="36">
        <v>95</v>
      </c>
      <c r="N53" s="36">
        <v>65</v>
      </c>
      <c r="O53" s="36"/>
      <c r="P53" s="36"/>
      <c r="Q53" s="36"/>
      <c r="R53" s="36"/>
      <c r="S53" s="36" t="s">
        <v>39</v>
      </c>
      <c r="T53" s="36"/>
      <c r="U53" s="40"/>
      <c r="V53" s="13"/>
      <c r="W53" s="13"/>
      <c r="X53" s="13"/>
      <c r="Y53" s="13"/>
      <c r="Z53" s="13"/>
    </row>
    <row r="54" spans="1:26" ht="101.25">
      <c r="A54" s="39">
        <v>15</v>
      </c>
      <c r="B54" s="35" t="s">
        <v>85</v>
      </c>
      <c r="C54" s="36">
        <v>0.6</v>
      </c>
      <c r="D54" s="36">
        <v>31210</v>
      </c>
      <c r="E54" s="36" t="s">
        <v>86</v>
      </c>
      <c r="F54" s="37"/>
      <c r="G54" s="37">
        <v>18726</v>
      </c>
      <c r="H54" s="37" t="s">
        <v>87</v>
      </c>
      <c r="I54" s="37"/>
      <c r="J54" s="36">
        <v>22278.5</v>
      </c>
      <c r="K54" s="36" t="s">
        <v>88</v>
      </c>
      <c r="L54" s="36" t="s">
        <v>44</v>
      </c>
      <c r="M54" s="36">
        <v>95</v>
      </c>
      <c r="N54" s="36">
        <v>65</v>
      </c>
      <c r="O54" s="36"/>
      <c r="P54" s="36"/>
      <c r="Q54" s="36"/>
      <c r="R54" s="36"/>
      <c r="S54" s="36" t="s">
        <v>39</v>
      </c>
      <c r="T54" s="36"/>
      <c r="U54" s="40"/>
      <c r="V54" s="13"/>
      <c r="W54" s="13"/>
      <c r="X54" s="13"/>
      <c r="Y54" s="13"/>
      <c r="Z54" s="13"/>
    </row>
    <row r="55" spans="1:26" ht="94.5" customHeight="1">
      <c r="A55" s="39">
        <v>16</v>
      </c>
      <c r="B55" s="35" t="s">
        <v>89</v>
      </c>
      <c r="C55" s="36">
        <v>0.1</v>
      </c>
      <c r="D55" s="36">
        <v>1989.09</v>
      </c>
      <c r="E55" s="36">
        <v>1987.36</v>
      </c>
      <c r="F55" s="37" t="s">
        <v>60</v>
      </c>
      <c r="G55" s="37">
        <v>198.91</v>
      </c>
      <c r="H55" s="37">
        <v>198.74</v>
      </c>
      <c r="I55" s="37" t="s">
        <v>90</v>
      </c>
      <c r="J55" s="36">
        <v>1228.1099999999999</v>
      </c>
      <c r="K55" s="36">
        <v>1227.3699999999999</v>
      </c>
      <c r="L55" s="36" t="s">
        <v>38</v>
      </c>
      <c r="M55" s="36">
        <v>85</v>
      </c>
      <c r="N55" s="36">
        <v>65</v>
      </c>
      <c r="O55" s="36">
        <v>169.01</v>
      </c>
      <c r="P55" s="36">
        <v>129.24</v>
      </c>
      <c r="Q55" s="36">
        <v>1043.72</v>
      </c>
      <c r="R55" s="36">
        <v>798.14</v>
      </c>
      <c r="S55" s="36" t="s">
        <v>39</v>
      </c>
      <c r="T55" s="36"/>
      <c r="U55" s="40" t="s">
        <v>91</v>
      </c>
      <c r="V55" s="13"/>
      <c r="W55" s="13"/>
      <c r="X55" s="13"/>
      <c r="Y55" s="13"/>
      <c r="Z55" s="13"/>
    </row>
    <row r="56" spans="1:26" s="65" customFormat="1" ht="22.5">
      <c r="A56" s="73"/>
      <c r="B56" s="78" t="s">
        <v>199</v>
      </c>
      <c r="C56" s="79" t="s">
        <v>200</v>
      </c>
      <c r="D56" s="74"/>
      <c r="E56" s="74"/>
      <c r="F56" s="75"/>
      <c r="G56" s="75" t="s">
        <v>242</v>
      </c>
      <c r="H56" s="75"/>
      <c r="I56" s="75"/>
      <c r="J56" s="74" t="s">
        <v>243</v>
      </c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6"/>
      <c r="V56" s="77"/>
      <c r="W56" s="77"/>
      <c r="X56" s="77"/>
      <c r="Y56" s="77"/>
      <c r="Z56" s="77"/>
    </row>
    <row r="57" spans="1:26" s="65" customFormat="1">
      <c r="A57" s="73"/>
      <c r="B57" s="78" t="s">
        <v>203</v>
      </c>
      <c r="C57" s="79" t="s">
        <v>204</v>
      </c>
      <c r="D57" s="74"/>
      <c r="E57" s="74"/>
      <c r="F57" s="75"/>
      <c r="G57" s="75" t="s">
        <v>244</v>
      </c>
      <c r="H57" s="75"/>
      <c r="I57" s="75"/>
      <c r="J57" s="74" t="s">
        <v>245</v>
      </c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6"/>
      <c r="V57" s="77"/>
      <c r="W57" s="77"/>
      <c r="X57" s="77"/>
      <c r="Y57" s="77"/>
      <c r="Z57" s="77"/>
    </row>
    <row r="58" spans="1:26" ht="67.5">
      <c r="A58" s="39">
        <v>17</v>
      </c>
      <c r="B58" s="35" t="s">
        <v>92</v>
      </c>
      <c r="C58" s="36">
        <v>10</v>
      </c>
      <c r="D58" s="36">
        <v>1160</v>
      </c>
      <c r="E58" s="36" t="s">
        <v>93</v>
      </c>
      <c r="F58" s="37"/>
      <c r="G58" s="37">
        <v>11600</v>
      </c>
      <c r="H58" s="37" t="s">
        <v>94</v>
      </c>
      <c r="I58" s="37"/>
      <c r="J58" s="36">
        <v>20505.5</v>
      </c>
      <c r="K58" s="36" t="s">
        <v>95</v>
      </c>
      <c r="L58" s="36" t="s">
        <v>44</v>
      </c>
      <c r="M58" s="36">
        <v>85</v>
      </c>
      <c r="N58" s="36">
        <v>65</v>
      </c>
      <c r="O58" s="36"/>
      <c r="P58" s="36"/>
      <c r="Q58" s="36"/>
      <c r="R58" s="36"/>
      <c r="S58" s="36" t="s">
        <v>39</v>
      </c>
      <c r="T58" s="36"/>
      <c r="U58" s="40"/>
      <c r="V58" s="13"/>
      <c r="W58" s="13"/>
      <c r="X58" s="13"/>
      <c r="Y58" s="13"/>
      <c r="Z58" s="13"/>
    </row>
    <row r="59" spans="1:26" ht="33.75">
      <c r="A59" s="97" t="s">
        <v>96</v>
      </c>
      <c r="B59" s="98"/>
      <c r="C59" s="98"/>
      <c r="D59" s="98"/>
      <c r="E59" s="98"/>
      <c r="F59" s="98"/>
      <c r="G59" s="41">
        <v>72034.63</v>
      </c>
      <c r="H59" s="41" t="s">
        <v>97</v>
      </c>
      <c r="I59" s="41" t="s">
        <v>98</v>
      </c>
      <c r="J59" s="41">
        <v>161477.13</v>
      </c>
      <c r="K59" s="41" t="s">
        <v>99</v>
      </c>
      <c r="L59" s="41"/>
      <c r="M59" s="41"/>
      <c r="N59" s="41"/>
      <c r="O59" s="41"/>
      <c r="P59" s="41"/>
      <c r="Q59" s="41"/>
      <c r="R59" s="41"/>
      <c r="S59" s="41"/>
      <c r="T59" s="41"/>
      <c r="U59" s="43" t="s">
        <v>100</v>
      </c>
      <c r="V59" s="13"/>
      <c r="W59" s="13"/>
      <c r="X59" s="13"/>
      <c r="Y59" s="13"/>
      <c r="Z59" s="13"/>
    </row>
    <row r="60" spans="1:26">
      <c r="A60" s="99" t="s">
        <v>101</v>
      </c>
      <c r="B60" s="100"/>
      <c r="C60" s="100"/>
      <c r="D60" s="100"/>
      <c r="E60" s="100"/>
      <c r="F60" s="100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4"/>
      <c r="V60" s="13"/>
      <c r="W60" s="13"/>
      <c r="X60" s="13"/>
      <c r="Y60" s="13"/>
      <c r="Z60" s="13"/>
    </row>
    <row r="61" spans="1:26">
      <c r="A61" s="99" t="s">
        <v>102</v>
      </c>
      <c r="B61" s="100"/>
      <c r="C61" s="100"/>
      <c r="D61" s="100"/>
      <c r="E61" s="100"/>
      <c r="F61" s="100"/>
      <c r="G61" s="42">
        <v>11497.15</v>
      </c>
      <c r="H61" s="42"/>
      <c r="I61" s="42"/>
      <c r="J61" s="42">
        <v>70935.81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4"/>
      <c r="V61" s="13"/>
      <c r="W61" s="13"/>
      <c r="X61" s="13"/>
      <c r="Y61" s="13"/>
      <c r="Z61" s="13"/>
    </row>
    <row r="62" spans="1:26">
      <c r="A62" s="99" t="s">
        <v>103</v>
      </c>
      <c r="B62" s="100"/>
      <c r="C62" s="100"/>
      <c r="D62" s="100"/>
      <c r="E62" s="100"/>
      <c r="F62" s="100"/>
      <c r="G62" s="42">
        <v>55901.36</v>
      </c>
      <c r="H62" s="42"/>
      <c r="I62" s="42"/>
      <c r="J62" s="42">
        <v>77078.429999999993</v>
      </c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4"/>
      <c r="V62" s="13"/>
      <c r="W62" s="13"/>
      <c r="X62" s="13"/>
      <c r="Y62" s="13"/>
      <c r="Z62" s="13"/>
    </row>
    <row r="63" spans="1:26">
      <c r="A63" s="99" t="s">
        <v>104</v>
      </c>
      <c r="B63" s="100"/>
      <c r="C63" s="100"/>
      <c r="D63" s="100"/>
      <c r="E63" s="100"/>
      <c r="F63" s="100"/>
      <c r="G63" s="42">
        <v>5293.17</v>
      </c>
      <c r="H63" s="42"/>
      <c r="I63" s="42"/>
      <c r="J63" s="42">
        <v>17522.04</v>
      </c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4"/>
      <c r="V63" s="13"/>
      <c r="W63" s="13"/>
      <c r="X63" s="13"/>
      <c r="Y63" s="13"/>
      <c r="Z63" s="13"/>
    </row>
    <row r="64" spans="1:26">
      <c r="A64" s="101" t="s">
        <v>105</v>
      </c>
      <c r="B64" s="102"/>
      <c r="C64" s="102"/>
      <c r="D64" s="102"/>
      <c r="E64" s="102"/>
      <c r="F64" s="102"/>
      <c r="G64" s="42">
        <v>10221.91</v>
      </c>
      <c r="H64" s="42"/>
      <c r="I64" s="42"/>
      <c r="J64" s="42">
        <v>63070.33</v>
      </c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4"/>
      <c r="V64" s="13"/>
      <c r="W64" s="13"/>
      <c r="X64" s="13"/>
      <c r="Y64" s="13"/>
      <c r="Z64" s="13"/>
    </row>
    <row r="65" spans="1:26">
      <c r="A65" s="101" t="s">
        <v>106</v>
      </c>
      <c r="B65" s="102"/>
      <c r="C65" s="102"/>
      <c r="D65" s="102"/>
      <c r="E65" s="102"/>
      <c r="F65" s="102"/>
      <c r="G65" s="42">
        <v>7366.98</v>
      </c>
      <c r="H65" s="42"/>
      <c r="I65" s="42"/>
      <c r="J65" s="42">
        <v>45452.63</v>
      </c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4"/>
      <c r="V65" s="13"/>
      <c r="W65" s="13"/>
      <c r="X65" s="13"/>
      <c r="Y65" s="13"/>
      <c r="Z65" s="13"/>
    </row>
    <row r="66" spans="1:26">
      <c r="A66" s="101" t="s">
        <v>107</v>
      </c>
      <c r="B66" s="102"/>
      <c r="C66" s="102"/>
      <c r="D66" s="102"/>
      <c r="E66" s="102"/>
      <c r="F66" s="10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4"/>
      <c r="V66" s="13"/>
      <c r="W66" s="13"/>
      <c r="X66" s="13"/>
      <c r="Y66" s="13"/>
      <c r="Z66" s="13"/>
    </row>
    <row r="67" spans="1:26">
      <c r="A67" s="99" t="s">
        <v>108</v>
      </c>
      <c r="B67" s="100"/>
      <c r="C67" s="100"/>
      <c r="D67" s="100"/>
      <c r="E67" s="100"/>
      <c r="F67" s="100"/>
      <c r="G67" s="42">
        <v>9686.01</v>
      </c>
      <c r="H67" s="42"/>
      <c r="I67" s="42"/>
      <c r="J67" s="42">
        <v>46617.45</v>
      </c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4"/>
      <c r="V67" s="13"/>
      <c r="W67" s="13"/>
      <c r="X67" s="13"/>
      <c r="Y67" s="13"/>
      <c r="Z67" s="13"/>
    </row>
    <row r="68" spans="1:26">
      <c r="A68" s="99" t="s">
        <v>109</v>
      </c>
      <c r="B68" s="100"/>
      <c r="C68" s="100"/>
      <c r="D68" s="100"/>
      <c r="E68" s="100"/>
      <c r="F68" s="100"/>
      <c r="G68" s="42">
        <v>79937.509999999995</v>
      </c>
      <c r="H68" s="42"/>
      <c r="I68" s="42"/>
      <c r="J68" s="42">
        <v>223382.55</v>
      </c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4"/>
      <c r="V68" s="13"/>
      <c r="W68" s="13"/>
      <c r="X68" s="13"/>
      <c r="Y68" s="13"/>
      <c r="Z68" s="13"/>
    </row>
    <row r="69" spans="1:26">
      <c r="A69" s="99" t="s">
        <v>110</v>
      </c>
      <c r="B69" s="100"/>
      <c r="C69" s="100"/>
      <c r="D69" s="100"/>
      <c r="E69" s="100"/>
      <c r="F69" s="100"/>
      <c r="G69" s="42" t="s">
        <v>111</v>
      </c>
      <c r="H69" s="42"/>
      <c r="I69" s="42"/>
      <c r="J69" s="42" t="s">
        <v>198</v>
      </c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4"/>
      <c r="V69" s="13"/>
      <c r="W69" s="13"/>
      <c r="X69" s="13"/>
      <c r="Y69" s="13"/>
      <c r="Z69" s="13"/>
    </row>
    <row r="70" spans="1:26" s="82" customFormat="1">
      <c r="A70" s="93" t="s">
        <v>112</v>
      </c>
      <c r="B70" s="94"/>
      <c r="C70" s="94"/>
      <c r="D70" s="94"/>
      <c r="E70" s="94"/>
      <c r="F70" s="94"/>
      <c r="G70" s="80" t="s">
        <v>111</v>
      </c>
      <c r="H70" s="80"/>
      <c r="I70" s="80"/>
      <c r="J70" s="80" t="s">
        <v>198</v>
      </c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1"/>
      <c r="V70" s="8"/>
      <c r="W70" s="8"/>
      <c r="X70" s="8"/>
      <c r="Y70" s="8"/>
      <c r="Z70" s="8"/>
    </row>
    <row r="71" spans="1:26" s="86" customFormat="1">
      <c r="A71" s="95" t="s">
        <v>246</v>
      </c>
      <c r="B71" s="96"/>
      <c r="C71" s="96"/>
      <c r="D71" s="96"/>
      <c r="E71" s="96"/>
      <c r="F71" s="96"/>
      <c r="G71" s="89">
        <v>89</v>
      </c>
      <c r="H71" s="83"/>
      <c r="I71" s="83"/>
      <c r="J71" s="89">
        <v>89</v>
      </c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4"/>
      <c r="V71" s="85"/>
      <c r="W71" s="85"/>
      <c r="X71" s="85"/>
      <c r="Y71" s="85"/>
      <c r="Z71" s="85"/>
    </row>
    <row r="72" spans="1:26" s="86" customFormat="1">
      <c r="A72" s="91" t="s">
        <v>247</v>
      </c>
      <c r="B72" s="92"/>
      <c r="C72" s="92"/>
      <c r="D72" s="92"/>
      <c r="E72" s="92"/>
      <c r="F72" s="92"/>
      <c r="G72" s="90">
        <v>64</v>
      </c>
      <c r="H72" s="87"/>
      <c r="I72" s="87"/>
      <c r="J72" s="90">
        <v>64</v>
      </c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8"/>
      <c r="V72" s="85"/>
      <c r="W72" s="85"/>
      <c r="X72" s="85"/>
      <c r="Y72" s="85"/>
      <c r="Z72" s="85"/>
    </row>
    <row r="73" spans="1:26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13"/>
      <c r="W73" s="13"/>
      <c r="X73" s="13"/>
      <c r="Y73" s="13"/>
      <c r="Z73" s="13"/>
    </row>
    <row r="74" spans="1:26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13"/>
      <c r="W74" s="13"/>
      <c r="X74" s="13"/>
      <c r="Y74" s="13"/>
      <c r="Z74" s="13"/>
    </row>
    <row r="75" spans="1:26">
      <c r="A75" s="1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15" t="s">
        <v>19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10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2"/>
      <c r="W78" s="2"/>
      <c r="X78" s="2"/>
      <c r="Y78" s="2"/>
      <c r="Z78" s="2"/>
    </row>
    <row r="79" spans="1:26">
      <c r="V79" s="16"/>
      <c r="W79" s="16"/>
      <c r="X79" s="16"/>
      <c r="Y79" s="16"/>
      <c r="Z79" s="16"/>
    </row>
  </sheetData>
  <mergeCells count="35">
    <mergeCell ref="J12:K12"/>
    <mergeCell ref="A18:A20"/>
    <mergeCell ref="B18:B20"/>
    <mergeCell ref="C18:C20"/>
    <mergeCell ref="D18:F18"/>
    <mergeCell ref="G18:I18"/>
    <mergeCell ref="D19:D20"/>
    <mergeCell ref="G12:H12"/>
    <mergeCell ref="J18:U18"/>
    <mergeCell ref="G19:G20"/>
    <mergeCell ref="G13:H13"/>
    <mergeCell ref="J13:K13"/>
    <mergeCell ref="J19:J20"/>
    <mergeCell ref="A5:U5"/>
    <mergeCell ref="A6:U6"/>
    <mergeCell ref="A7:U7"/>
    <mergeCell ref="A8:U8"/>
    <mergeCell ref="J11:K11"/>
    <mergeCell ref="G10:I10"/>
    <mergeCell ref="J10:U10"/>
    <mergeCell ref="G11:H11"/>
    <mergeCell ref="A72:F72"/>
    <mergeCell ref="A70:F70"/>
    <mergeCell ref="A71:F71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</mergeCells>
  <phoneticPr fontId="2" type="noConversion"/>
  <pageMargins left="0.59055118110236227" right="0.19685039370078741" top="0.39370078740157483" bottom="0.39370078740157483" header="0.23622047244094491" footer="0.23622047244094491"/>
  <pageSetup paperSize="9" scale="61" fitToHeight="30000" orientation="portrait" r:id="rId1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72"/>
  <sheetViews>
    <sheetView showGridLines="0" topLeftCell="A10" workbookViewId="0">
      <selection activeCell="K1" sqref="K1:M4"/>
    </sheetView>
  </sheetViews>
  <sheetFormatPr defaultRowHeight="12.75"/>
  <cols>
    <col min="1" max="1" width="6" style="14" customWidth="1"/>
    <col min="2" max="2" width="16" style="14" customWidth="1"/>
    <col min="3" max="3" width="33.5703125" style="14" customWidth="1"/>
    <col min="4" max="6" width="11.5703125" style="14" customWidth="1"/>
    <col min="7" max="7" width="12.7109375" style="14" customWidth="1"/>
    <col min="8" max="10" width="11.5703125" style="14" customWidth="1"/>
    <col min="11" max="11" width="12.7109375" style="14" customWidth="1"/>
    <col min="12" max="12" width="11.28515625" style="14" customWidth="1"/>
    <col min="13" max="13" width="15.28515625" style="14" customWidth="1"/>
    <col min="14" max="16384" width="9.140625" style="14"/>
  </cols>
  <sheetData>
    <row r="1" spans="1:23">
      <c r="A1" s="14" t="s">
        <v>258</v>
      </c>
      <c r="K1" s="14" t="s">
        <v>253</v>
      </c>
    </row>
    <row r="2" spans="1:23" s="3" customFormat="1" ht="11.25">
      <c r="A2" s="4" t="s">
        <v>250</v>
      </c>
      <c r="B2" s="2"/>
      <c r="C2" s="2"/>
      <c r="D2" s="2"/>
      <c r="K2" s="3" t="s">
        <v>254</v>
      </c>
    </row>
    <row r="3" spans="1:23" s="3" customFormat="1" ht="11.25">
      <c r="A3" s="1"/>
      <c r="B3" s="2"/>
      <c r="C3" s="2"/>
      <c r="D3" s="2"/>
      <c r="K3" s="3" t="s">
        <v>255</v>
      </c>
    </row>
    <row r="4" spans="1:23" s="3" customFormat="1" ht="11.25">
      <c r="A4" s="4" t="s">
        <v>251</v>
      </c>
      <c r="B4" s="2"/>
      <c r="C4" s="2"/>
      <c r="D4" s="2"/>
      <c r="K4" s="3" t="s">
        <v>256</v>
      </c>
    </row>
    <row r="5" spans="1:23" s="3" customFormat="1" ht="14.25">
      <c r="A5" s="103" t="s">
        <v>34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3" customFormat="1" ht="11.25">
      <c r="A6" s="104" t="s">
        <v>35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10" customFormat="1" ht="11.25">
      <c r="A7" s="105" t="s">
        <v>252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</row>
    <row r="8" spans="1:23" s="3" customFormat="1" ht="11.25">
      <c r="A8" s="105" t="s">
        <v>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3" customFormat="1" ht="11.25"/>
    <row r="10" spans="1:23" s="3" customFormat="1" ht="12.75" customHeight="1">
      <c r="G10" s="135" t="s">
        <v>20</v>
      </c>
      <c r="H10" s="136"/>
      <c r="I10" s="136"/>
      <c r="J10" s="135" t="s">
        <v>21</v>
      </c>
      <c r="K10" s="136"/>
      <c r="L10" s="13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s="3" customFormat="1">
      <c r="F11" s="7" t="s">
        <v>4</v>
      </c>
      <c r="G11" s="111">
        <f>89623.52/1000</f>
        <v>89.623519999999999</v>
      </c>
      <c r="H11" s="112"/>
      <c r="I11" s="20" t="s">
        <v>5</v>
      </c>
      <c r="J11" s="106">
        <f>270000.09/1000</f>
        <v>270.00009</v>
      </c>
      <c r="K11" s="107"/>
      <c r="L11" s="18" t="s">
        <v>5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1"/>
    </row>
    <row r="12" spans="1:23" s="3" customFormat="1">
      <c r="F12" s="7" t="s">
        <v>6</v>
      </c>
      <c r="G12" s="111">
        <f>(930.24+53.21)/1000</f>
        <v>0.98345000000000005</v>
      </c>
      <c r="H12" s="112"/>
      <c r="I12" s="20" t="s">
        <v>7</v>
      </c>
      <c r="J12" s="106">
        <f>(930.24+53.21)/1000</f>
        <v>0.98345000000000005</v>
      </c>
      <c r="K12" s="107"/>
      <c r="L12" s="18" t="s">
        <v>7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</row>
    <row r="13" spans="1:23" s="3" customFormat="1">
      <c r="F13" s="7" t="s">
        <v>8</v>
      </c>
      <c r="G13" s="111">
        <f>11497.15/1000</f>
        <v>11.49715</v>
      </c>
      <c r="H13" s="112"/>
      <c r="I13" s="20" t="s">
        <v>5</v>
      </c>
      <c r="J13" s="106">
        <f>70935.81/1000</f>
        <v>70.935810000000004</v>
      </c>
      <c r="K13" s="107"/>
      <c r="L13" s="18" t="s">
        <v>5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1"/>
    </row>
    <row r="14" spans="1:23" s="3" customFormat="1" ht="11.25">
      <c r="F14" s="2"/>
      <c r="G14" s="22"/>
      <c r="H14" s="22"/>
      <c r="I14" s="23"/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</row>
    <row r="15" spans="1:23" s="3" customFormat="1" ht="11.25">
      <c r="B15" s="2"/>
      <c r="C15" s="2"/>
      <c r="D15" s="2"/>
      <c r="F15" s="7"/>
      <c r="G15" s="17"/>
      <c r="H15" s="17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8"/>
    </row>
    <row r="16" spans="1:23" s="3" customFormat="1" ht="11.25">
      <c r="A16" s="1" t="s">
        <v>249</v>
      </c>
    </row>
    <row r="17" spans="1:13" s="3" customFormat="1" ht="12" thickBot="1">
      <c r="A17" s="10"/>
    </row>
    <row r="18" spans="1:13" s="12" customFormat="1" ht="23.25" customHeight="1" thickBot="1">
      <c r="A18" s="118" t="s">
        <v>9</v>
      </c>
      <c r="B18" s="118" t="s">
        <v>0</v>
      </c>
      <c r="C18" s="118" t="s">
        <v>22</v>
      </c>
      <c r="D18" s="21" t="s">
        <v>23</v>
      </c>
      <c r="E18" s="118" t="s">
        <v>24</v>
      </c>
      <c r="F18" s="121" t="s">
        <v>25</v>
      </c>
      <c r="G18" s="122"/>
      <c r="H18" s="121" t="s">
        <v>26</v>
      </c>
      <c r="I18" s="125"/>
      <c r="J18" s="125"/>
      <c r="K18" s="122"/>
      <c r="L18" s="118" t="s">
        <v>27</v>
      </c>
      <c r="M18" s="118" t="s">
        <v>28</v>
      </c>
    </row>
    <row r="19" spans="1:13" s="12" customFormat="1" ht="19.5" customHeight="1" thickBot="1">
      <c r="A19" s="119"/>
      <c r="B19" s="119"/>
      <c r="C19" s="119"/>
      <c r="D19" s="118" t="s">
        <v>33</v>
      </c>
      <c r="E19" s="119"/>
      <c r="F19" s="123"/>
      <c r="G19" s="124"/>
      <c r="H19" s="126" t="s">
        <v>29</v>
      </c>
      <c r="I19" s="127"/>
      <c r="J19" s="126" t="s">
        <v>30</v>
      </c>
      <c r="K19" s="127"/>
      <c r="L19" s="119"/>
      <c r="M19" s="119"/>
    </row>
    <row r="20" spans="1:13" s="12" customFormat="1" ht="19.5" customHeight="1">
      <c r="A20" s="119"/>
      <c r="B20" s="119"/>
      <c r="C20" s="119"/>
      <c r="D20" s="119"/>
      <c r="E20" s="119"/>
      <c r="F20" s="59" t="s">
        <v>31</v>
      </c>
      <c r="G20" s="59" t="s">
        <v>32</v>
      </c>
      <c r="H20" s="59" t="s">
        <v>31</v>
      </c>
      <c r="I20" s="59" t="s">
        <v>32</v>
      </c>
      <c r="J20" s="59" t="s">
        <v>31</v>
      </c>
      <c r="K20" s="59" t="s">
        <v>32</v>
      </c>
      <c r="L20" s="119"/>
      <c r="M20" s="119"/>
    </row>
    <row r="21" spans="1:13">
      <c r="A21" s="46">
        <v>1</v>
      </c>
      <c r="B21" s="46">
        <v>2</v>
      </c>
      <c r="C21" s="46">
        <v>3</v>
      </c>
      <c r="D21" s="46">
        <v>4</v>
      </c>
      <c r="E21" s="46">
        <v>5</v>
      </c>
      <c r="F21" s="46">
        <v>6</v>
      </c>
      <c r="G21" s="46">
        <v>7</v>
      </c>
      <c r="H21" s="46">
        <v>8</v>
      </c>
      <c r="I21" s="46">
        <v>9</v>
      </c>
      <c r="J21" s="46">
        <v>10</v>
      </c>
      <c r="K21" s="46">
        <v>11</v>
      </c>
      <c r="L21" s="46">
        <v>12</v>
      </c>
      <c r="M21" s="46">
        <v>13</v>
      </c>
    </row>
    <row r="22" spans="1:13" s="2" customFormat="1" ht="17.850000000000001" customHeight="1">
      <c r="A22" s="128" t="s">
        <v>113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30"/>
    </row>
    <row r="23" spans="1:13" ht="17.850000000000001" customHeight="1">
      <c r="A23" s="131" t="s">
        <v>114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3"/>
    </row>
    <row r="24" spans="1:13" s="2" customFormat="1" ht="22.5">
      <c r="A24" s="60">
        <v>1</v>
      </c>
      <c r="B24" s="47" t="s">
        <v>115</v>
      </c>
      <c r="C24" s="48" t="s">
        <v>116</v>
      </c>
      <c r="D24" s="49" t="s">
        <v>117</v>
      </c>
      <c r="E24" s="50">
        <v>135.57</v>
      </c>
      <c r="F24" s="51">
        <v>9.86</v>
      </c>
      <c r="G24" s="51">
        <v>1336.72</v>
      </c>
      <c r="H24" s="51"/>
      <c r="I24" s="51"/>
      <c r="J24" s="51">
        <v>60.38</v>
      </c>
      <c r="K24" s="51">
        <v>8185.72</v>
      </c>
      <c r="L24" s="52">
        <f t="shared" ref="L24:L30" si="0">IF(ISNUMBER(K24/G24),IF(NOT(K24/G24=0),K24/G24, " "), " ")</f>
        <v>6.1237357112933148</v>
      </c>
      <c r="M24" s="62"/>
    </row>
    <row r="25" spans="1:13" s="2" customFormat="1" ht="22.5">
      <c r="A25" s="60">
        <v>2</v>
      </c>
      <c r="B25" s="47" t="s">
        <v>118</v>
      </c>
      <c r="C25" s="48" t="s">
        <v>119</v>
      </c>
      <c r="D25" s="49" t="s">
        <v>117</v>
      </c>
      <c r="E25" s="50">
        <v>32.119999999999997</v>
      </c>
      <c r="F25" s="51">
        <v>10.78</v>
      </c>
      <c r="G25" s="51">
        <v>346.26</v>
      </c>
      <c r="H25" s="51"/>
      <c r="I25" s="51"/>
      <c r="J25" s="51">
        <v>66.61</v>
      </c>
      <c r="K25" s="51">
        <v>2139.5100000000002</v>
      </c>
      <c r="L25" s="52">
        <f t="shared" si="0"/>
        <v>6.1789118003812176</v>
      </c>
      <c r="M25" s="62"/>
    </row>
    <row r="26" spans="1:13" s="2" customFormat="1" ht="22.5">
      <c r="A26" s="60">
        <v>3</v>
      </c>
      <c r="B26" s="47" t="s">
        <v>120</v>
      </c>
      <c r="C26" s="48" t="s">
        <v>121</v>
      </c>
      <c r="D26" s="49" t="s">
        <v>117</v>
      </c>
      <c r="E26" s="50">
        <v>137.4</v>
      </c>
      <c r="F26" s="51">
        <v>11.2</v>
      </c>
      <c r="G26" s="51">
        <v>1538.88</v>
      </c>
      <c r="H26" s="51"/>
      <c r="I26" s="51"/>
      <c r="J26" s="51">
        <v>69.16</v>
      </c>
      <c r="K26" s="51">
        <v>9502.58</v>
      </c>
      <c r="L26" s="52">
        <f t="shared" si="0"/>
        <v>6.1749974007070074</v>
      </c>
      <c r="M26" s="62"/>
    </row>
    <row r="27" spans="1:13" s="2" customFormat="1" ht="22.5">
      <c r="A27" s="60">
        <v>4</v>
      </c>
      <c r="B27" s="47" t="s">
        <v>122</v>
      </c>
      <c r="C27" s="48" t="s">
        <v>123</v>
      </c>
      <c r="D27" s="49" t="s">
        <v>117</v>
      </c>
      <c r="E27" s="50">
        <v>611.57000000000005</v>
      </c>
      <c r="F27" s="51">
        <v>12.17</v>
      </c>
      <c r="G27" s="51">
        <v>7442.81</v>
      </c>
      <c r="H27" s="51"/>
      <c r="I27" s="51"/>
      <c r="J27" s="51">
        <v>75.16</v>
      </c>
      <c r="K27" s="51">
        <v>45965.599999999999</v>
      </c>
      <c r="L27" s="52">
        <f t="shared" si="0"/>
        <v>6.1758395014786078</v>
      </c>
      <c r="M27" s="62"/>
    </row>
    <row r="28" spans="1:13" ht="22.5">
      <c r="A28" s="60">
        <v>5</v>
      </c>
      <c r="B28" s="47" t="s">
        <v>124</v>
      </c>
      <c r="C28" s="48" t="s">
        <v>125</v>
      </c>
      <c r="D28" s="49" t="s">
        <v>117</v>
      </c>
      <c r="E28" s="50">
        <v>13.58</v>
      </c>
      <c r="F28" s="51">
        <v>12.91</v>
      </c>
      <c r="G28" s="51">
        <v>175.32</v>
      </c>
      <c r="H28" s="51"/>
      <c r="I28" s="51"/>
      <c r="J28" s="51">
        <v>79.75</v>
      </c>
      <c r="K28" s="51">
        <v>1083.01</v>
      </c>
      <c r="L28" s="52">
        <f t="shared" si="0"/>
        <v>6.1773328770248694</v>
      </c>
      <c r="M28" s="62"/>
    </row>
    <row r="29" spans="1:13" ht="22.5">
      <c r="A29" s="60">
        <v>6</v>
      </c>
      <c r="B29" s="47" t="s">
        <v>126</v>
      </c>
      <c r="C29" s="48" t="s">
        <v>127</v>
      </c>
      <c r="D29" s="49" t="s">
        <v>117</v>
      </c>
      <c r="E29" s="50">
        <v>53.21</v>
      </c>
      <c r="F29" s="51"/>
      <c r="G29" s="51"/>
      <c r="H29" s="51"/>
      <c r="I29" s="51"/>
      <c r="J29" s="51"/>
      <c r="K29" s="51"/>
      <c r="L29" s="52" t="str">
        <f t="shared" si="0"/>
        <v xml:space="preserve"> </v>
      </c>
      <c r="M29" s="62"/>
    </row>
    <row r="30" spans="1:13" ht="22.5">
      <c r="A30" s="61"/>
      <c r="B30" s="53" t="s">
        <v>128</v>
      </c>
      <c r="C30" s="54" t="s">
        <v>129</v>
      </c>
      <c r="D30" s="55" t="s">
        <v>130</v>
      </c>
      <c r="E30" s="56"/>
      <c r="F30" s="57"/>
      <c r="G30" s="57">
        <v>10840.1</v>
      </c>
      <c r="H30" s="57"/>
      <c r="I30" s="57"/>
      <c r="J30" s="57"/>
      <c r="K30" s="57">
        <v>66876.66</v>
      </c>
      <c r="L30" s="58">
        <f t="shared" si="0"/>
        <v>6.1693766662669161</v>
      </c>
      <c r="M30" s="63"/>
    </row>
    <row r="31" spans="1:13" ht="17.850000000000001" customHeight="1">
      <c r="A31" s="131" t="s">
        <v>131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3"/>
    </row>
    <row r="32" spans="1:13" ht="45">
      <c r="A32" s="60">
        <v>8</v>
      </c>
      <c r="B32" s="47" t="s">
        <v>132</v>
      </c>
      <c r="C32" s="48" t="s">
        <v>133</v>
      </c>
      <c r="D32" s="49" t="s">
        <v>134</v>
      </c>
      <c r="E32" s="50">
        <v>0.06</v>
      </c>
      <c r="F32" s="51">
        <v>134.07</v>
      </c>
      <c r="G32" s="51">
        <v>8.0399999999999991</v>
      </c>
      <c r="H32" s="51"/>
      <c r="I32" s="51"/>
      <c r="J32" s="51">
        <v>404.2</v>
      </c>
      <c r="K32" s="51">
        <v>24.25</v>
      </c>
      <c r="L32" s="52">
        <f t="shared" ref="L32:L38" si="1">IF(ISNUMBER(K32/G32),IF(NOT(K32/G32=0),K32/G32, " "), " ")</f>
        <v>3.016169154228856</v>
      </c>
      <c r="M32" s="62" t="s">
        <v>135</v>
      </c>
    </row>
    <row r="33" spans="1:13" ht="45">
      <c r="A33" s="60">
        <v>9</v>
      </c>
      <c r="B33" s="47" t="s">
        <v>136</v>
      </c>
      <c r="C33" s="48" t="s">
        <v>137</v>
      </c>
      <c r="D33" s="49" t="s">
        <v>134</v>
      </c>
      <c r="E33" s="50">
        <v>48</v>
      </c>
      <c r="F33" s="51">
        <v>82.86</v>
      </c>
      <c r="G33" s="51">
        <v>3977.28</v>
      </c>
      <c r="H33" s="51"/>
      <c r="I33" s="51"/>
      <c r="J33" s="51">
        <v>272</v>
      </c>
      <c r="K33" s="51">
        <v>13056</v>
      </c>
      <c r="L33" s="52">
        <f t="shared" si="1"/>
        <v>3.2826454260197924</v>
      </c>
      <c r="M33" s="62" t="s">
        <v>135</v>
      </c>
    </row>
    <row r="34" spans="1:13" ht="45">
      <c r="A34" s="60">
        <v>10</v>
      </c>
      <c r="B34" s="47" t="s">
        <v>138</v>
      </c>
      <c r="C34" s="48" t="s">
        <v>139</v>
      </c>
      <c r="D34" s="49" t="s">
        <v>134</v>
      </c>
      <c r="E34" s="50">
        <v>5.01</v>
      </c>
      <c r="F34" s="51">
        <v>132.29</v>
      </c>
      <c r="G34" s="51">
        <v>662.77</v>
      </c>
      <c r="H34" s="51"/>
      <c r="I34" s="51"/>
      <c r="J34" s="51">
        <v>416</v>
      </c>
      <c r="K34" s="51">
        <v>2084.16</v>
      </c>
      <c r="L34" s="52">
        <f t="shared" si="1"/>
        <v>3.1446203056867388</v>
      </c>
      <c r="M34" s="62" t="s">
        <v>135</v>
      </c>
    </row>
    <row r="35" spans="1:13" ht="45">
      <c r="A35" s="60">
        <v>11</v>
      </c>
      <c r="B35" s="47" t="s">
        <v>140</v>
      </c>
      <c r="C35" s="48" t="s">
        <v>141</v>
      </c>
      <c r="D35" s="49" t="s">
        <v>134</v>
      </c>
      <c r="E35" s="50">
        <v>0.14000000000000001</v>
      </c>
      <c r="F35" s="51">
        <v>21.63</v>
      </c>
      <c r="G35" s="51">
        <v>3.03</v>
      </c>
      <c r="H35" s="51"/>
      <c r="I35" s="51"/>
      <c r="J35" s="51">
        <v>93</v>
      </c>
      <c r="K35" s="51">
        <v>13.02</v>
      </c>
      <c r="L35" s="52">
        <f t="shared" si="1"/>
        <v>4.2970297029702973</v>
      </c>
      <c r="M35" s="62" t="s">
        <v>135</v>
      </c>
    </row>
    <row r="36" spans="1:13" ht="45">
      <c r="A36" s="60">
        <v>12</v>
      </c>
      <c r="B36" s="47" t="s">
        <v>142</v>
      </c>
      <c r="C36" s="48" t="s">
        <v>143</v>
      </c>
      <c r="D36" s="49" t="s">
        <v>134</v>
      </c>
      <c r="E36" s="50">
        <v>6.6</v>
      </c>
      <c r="F36" s="51">
        <v>96.34</v>
      </c>
      <c r="G36" s="51">
        <v>635.84</v>
      </c>
      <c r="H36" s="51"/>
      <c r="I36" s="51"/>
      <c r="J36" s="51">
        <v>352</v>
      </c>
      <c r="K36" s="51">
        <v>2323.1999999999998</v>
      </c>
      <c r="L36" s="52">
        <f t="shared" si="1"/>
        <v>3.6537493709109206</v>
      </c>
      <c r="M36" s="62" t="s">
        <v>135</v>
      </c>
    </row>
    <row r="37" spans="1:13" ht="45">
      <c r="A37" s="60">
        <v>13</v>
      </c>
      <c r="B37" s="47" t="s">
        <v>144</v>
      </c>
      <c r="C37" s="48" t="s">
        <v>145</v>
      </c>
      <c r="D37" s="49" t="s">
        <v>134</v>
      </c>
      <c r="E37" s="50">
        <v>0.06</v>
      </c>
      <c r="F37" s="51">
        <v>112.22</v>
      </c>
      <c r="G37" s="51">
        <v>6.73</v>
      </c>
      <c r="H37" s="51"/>
      <c r="I37" s="51"/>
      <c r="J37" s="51">
        <v>403</v>
      </c>
      <c r="K37" s="51">
        <v>24.18</v>
      </c>
      <c r="L37" s="52">
        <f t="shared" si="1"/>
        <v>3.5928677563150071</v>
      </c>
      <c r="M37" s="62" t="s">
        <v>135</v>
      </c>
    </row>
    <row r="38" spans="1:13" ht="22.5">
      <c r="A38" s="61"/>
      <c r="B38" s="53" t="s">
        <v>128</v>
      </c>
      <c r="C38" s="54" t="s">
        <v>146</v>
      </c>
      <c r="D38" s="55" t="s">
        <v>130</v>
      </c>
      <c r="E38" s="56"/>
      <c r="F38" s="57"/>
      <c r="G38" s="57">
        <v>5293.17</v>
      </c>
      <c r="H38" s="57"/>
      <c r="I38" s="57"/>
      <c r="J38" s="57"/>
      <c r="K38" s="57">
        <v>17522.04</v>
      </c>
      <c r="L38" s="58">
        <f t="shared" si="1"/>
        <v>3.3103112123736818</v>
      </c>
      <c r="M38" s="63"/>
    </row>
    <row r="39" spans="1:13" ht="17.850000000000001" customHeight="1">
      <c r="A39" s="131" t="s">
        <v>147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3"/>
    </row>
    <row r="40" spans="1:13" ht="45">
      <c r="A40" s="60">
        <v>15</v>
      </c>
      <c r="B40" s="47" t="s">
        <v>148</v>
      </c>
      <c r="C40" s="48" t="s">
        <v>149</v>
      </c>
      <c r="D40" s="49" t="s">
        <v>150</v>
      </c>
      <c r="E40" s="50">
        <v>1.54E-4</v>
      </c>
      <c r="F40" s="51">
        <v>12000</v>
      </c>
      <c r="G40" s="51">
        <v>1.85</v>
      </c>
      <c r="H40" s="51"/>
      <c r="I40" s="51"/>
      <c r="J40" s="51">
        <v>25729.34</v>
      </c>
      <c r="K40" s="51">
        <v>3.96</v>
      </c>
      <c r="L40" s="52">
        <f t="shared" ref="L40:L46" si="2">IF(ISNUMBER(K40/G40),IF(NOT(K40/G40=0),K40/G40, " "), " ")</f>
        <v>2.1405405405405404</v>
      </c>
      <c r="M40" s="62" t="s">
        <v>151</v>
      </c>
    </row>
    <row r="41" spans="1:13" ht="22.5">
      <c r="A41" s="60">
        <v>16</v>
      </c>
      <c r="B41" s="47" t="s">
        <v>152</v>
      </c>
      <c r="C41" s="48" t="s">
        <v>153</v>
      </c>
      <c r="D41" s="49" t="s">
        <v>150</v>
      </c>
      <c r="E41" s="50">
        <v>3.5999999999999999E-3</v>
      </c>
      <c r="F41" s="51">
        <v>5960</v>
      </c>
      <c r="G41" s="51">
        <v>21.46</v>
      </c>
      <c r="H41" s="51"/>
      <c r="I41" s="51"/>
      <c r="J41" s="51">
        <v>21861.26</v>
      </c>
      <c r="K41" s="51">
        <v>78.7</v>
      </c>
      <c r="L41" s="52">
        <f t="shared" si="2"/>
        <v>3.6672879776328053</v>
      </c>
      <c r="M41" s="62" t="s">
        <v>154</v>
      </c>
    </row>
    <row r="42" spans="1:13" ht="45">
      <c r="A42" s="60">
        <v>17</v>
      </c>
      <c r="B42" s="47" t="s">
        <v>155</v>
      </c>
      <c r="C42" s="48" t="s">
        <v>156</v>
      </c>
      <c r="D42" s="49" t="s">
        <v>157</v>
      </c>
      <c r="E42" s="50">
        <v>1.456</v>
      </c>
      <c r="F42" s="51">
        <v>17.3</v>
      </c>
      <c r="G42" s="51">
        <v>25.19</v>
      </c>
      <c r="H42" s="51"/>
      <c r="I42" s="51"/>
      <c r="J42" s="51">
        <v>45.34</v>
      </c>
      <c r="K42" s="51">
        <v>66.02</v>
      </c>
      <c r="L42" s="52">
        <f t="shared" si="2"/>
        <v>2.6208813021040092</v>
      </c>
      <c r="M42" s="62" t="s">
        <v>158</v>
      </c>
    </row>
    <row r="43" spans="1:13" ht="33.75">
      <c r="A43" s="60">
        <v>18</v>
      </c>
      <c r="B43" s="47" t="s">
        <v>159</v>
      </c>
      <c r="C43" s="48" t="s">
        <v>160</v>
      </c>
      <c r="D43" s="49" t="s">
        <v>161</v>
      </c>
      <c r="E43" s="50">
        <v>2.1000000000000001E-2</v>
      </c>
      <c r="F43" s="51">
        <v>547</v>
      </c>
      <c r="G43" s="51">
        <v>11.49</v>
      </c>
      <c r="H43" s="51"/>
      <c r="I43" s="51"/>
      <c r="J43" s="51">
        <v>908.8</v>
      </c>
      <c r="K43" s="51">
        <v>19.079999999999998</v>
      </c>
      <c r="L43" s="52">
        <f t="shared" si="2"/>
        <v>1.6605744125326369</v>
      </c>
      <c r="M43" s="62" t="s">
        <v>162</v>
      </c>
    </row>
    <row r="44" spans="1:13" ht="33.75">
      <c r="A44" s="60">
        <v>19</v>
      </c>
      <c r="B44" s="47" t="s">
        <v>163</v>
      </c>
      <c r="C44" s="48" t="s">
        <v>164</v>
      </c>
      <c r="D44" s="49" t="s">
        <v>157</v>
      </c>
      <c r="E44" s="50">
        <v>2.1000000000000001E-2</v>
      </c>
      <c r="F44" s="51">
        <v>87.4</v>
      </c>
      <c r="G44" s="51">
        <v>1.84</v>
      </c>
      <c r="H44" s="51"/>
      <c r="I44" s="51"/>
      <c r="J44" s="51">
        <v>338.04</v>
      </c>
      <c r="K44" s="51">
        <v>7.1</v>
      </c>
      <c r="L44" s="52">
        <f t="shared" si="2"/>
        <v>3.8586956521739126</v>
      </c>
      <c r="M44" s="62" t="s">
        <v>165</v>
      </c>
    </row>
    <row r="45" spans="1:13" ht="22.5">
      <c r="A45" s="60">
        <v>20</v>
      </c>
      <c r="B45" s="47" t="s">
        <v>166</v>
      </c>
      <c r="C45" s="48" t="s">
        <v>167</v>
      </c>
      <c r="D45" s="49" t="s">
        <v>157</v>
      </c>
      <c r="E45" s="50">
        <v>0.6</v>
      </c>
      <c r="F45" s="51">
        <v>13.6</v>
      </c>
      <c r="G45" s="51">
        <v>8.16</v>
      </c>
      <c r="H45" s="51"/>
      <c r="I45" s="51"/>
      <c r="J45" s="51">
        <v>34.270000000000003</v>
      </c>
      <c r="K45" s="51">
        <v>20.56</v>
      </c>
      <c r="L45" s="52">
        <f t="shared" si="2"/>
        <v>2.5196078431372548</v>
      </c>
      <c r="M45" s="62" t="s">
        <v>168</v>
      </c>
    </row>
    <row r="46" spans="1:13" ht="22.5">
      <c r="A46" s="60">
        <v>21</v>
      </c>
      <c r="B46" s="47" t="s">
        <v>169</v>
      </c>
      <c r="C46" s="48" t="s">
        <v>170</v>
      </c>
      <c r="D46" s="49" t="s">
        <v>150</v>
      </c>
      <c r="E46" s="50">
        <v>0.11899999999999999</v>
      </c>
      <c r="F46" s="51"/>
      <c r="G46" s="51"/>
      <c r="H46" s="51"/>
      <c r="I46" s="51"/>
      <c r="J46" s="51"/>
      <c r="K46" s="51"/>
      <c r="L46" s="52" t="str">
        <f t="shared" si="2"/>
        <v xml:space="preserve"> </v>
      </c>
      <c r="M46" s="62"/>
    </row>
    <row r="47" spans="1:13" ht="17.850000000000001" customHeight="1">
      <c r="A47" s="131" t="s">
        <v>171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3"/>
    </row>
    <row r="48" spans="1:13" ht="56.25">
      <c r="A48" s="60">
        <v>22</v>
      </c>
      <c r="B48" s="47" t="s">
        <v>172</v>
      </c>
      <c r="C48" s="48" t="s">
        <v>173</v>
      </c>
      <c r="D48" s="49" t="s">
        <v>174</v>
      </c>
      <c r="E48" s="50">
        <v>0.1</v>
      </c>
      <c r="F48" s="51">
        <v>3170</v>
      </c>
      <c r="G48" s="51">
        <v>317</v>
      </c>
      <c r="H48" s="51"/>
      <c r="I48" s="51"/>
      <c r="J48" s="51">
        <v>5771.22</v>
      </c>
      <c r="K48" s="51">
        <v>577.12</v>
      </c>
      <c r="L48" s="52">
        <f t="shared" ref="L48:L55" si="3">IF(ISNUMBER(K48/G48),IF(NOT(K48/G48=0),K48/G48, " "), " ")</f>
        <v>1.8205678233438487</v>
      </c>
      <c r="M48" s="62" t="s">
        <v>175</v>
      </c>
    </row>
    <row r="49" spans="1:13" ht="101.25">
      <c r="A49" s="60">
        <v>23</v>
      </c>
      <c r="B49" s="47" t="s">
        <v>176</v>
      </c>
      <c r="C49" s="48" t="s">
        <v>177</v>
      </c>
      <c r="D49" s="49" t="s">
        <v>174</v>
      </c>
      <c r="E49" s="50">
        <v>0.6</v>
      </c>
      <c r="F49" s="51">
        <v>31210</v>
      </c>
      <c r="G49" s="51">
        <v>18726</v>
      </c>
      <c r="H49" s="51"/>
      <c r="I49" s="51"/>
      <c r="J49" s="51">
        <v>37130.83</v>
      </c>
      <c r="K49" s="51">
        <v>22278.5</v>
      </c>
      <c r="L49" s="52">
        <f t="shared" si="3"/>
        <v>1.1897094948200364</v>
      </c>
      <c r="M49" s="62" t="s">
        <v>178</v>
      </c>
    </row>
    <row r="50" spans="1:13" ht="22.5">
      <c r="A50" s="60">
        <v>24</v>
      </c>
      <c r="B50" s="47" t="s">
        <v>179</v>
      </c>
      <c r="C50" s="48" t="s">
        <v>180</v>
      </c>
      <c r="D50" s="49" t="s">
        <v>181</v>
      </c>
      <c r="E50" s="50">
        <v>100</v>
      </c>
      <c r="F50" s="51">
        <v>3.64</v>
      </c>
      <c r="G50" s="51">
        <v>364</v>
      </c>
      <c r="H50" s="51"/>
      <c r="I50" s="51"/>
      <c r="J50" s="51">
        <v>10.96</v>
      </c>
      <c r="K50" s="51">
        <v>1096</v>
      </c>
      <c r="L50" s="52">
        <f t="shared" si="3"/>
        <v>3.0109890109890109</v>
      </c>
      <c r="M50" s="62" t="s">
        <v>182</v>
      </c>
    </row>
    <row r="51" spans="1:13" ht="33.75">
      <c r="A51" s="60">
        <v>25</v>
      </c>
      <c r="B51" s="47" t="s">
        <v>183</v>
      </c>
      <c r="C51" s="48" t="s">
        <v>184</v>
      </c>
      <c r="D51" s="49" t="s">
        <v>185</v>
      </c>
      <c r="E51" s="50">
        <v>6</v>
      </c>
      <c r="F51" s="51">
        <v>612</v>
      </c>
      <c r="G51" s="51">
        <v>3672</v>
      </c>
      <c r="H51" s="51"/>
      <c r="I51" s="51"/>
      <c r="J51" s="51">
        <v>779.16</v>
      </c>
      <c r="K51" s="51">
        <v>4674.96</v>
      </c>
      <c r="L51" s="52">
        <f t="shared" si="3"/>
        <v>1.2731372549019608</v>
      </c>
      <c r="M51" s="62" t="s">
        <v>186</v>
      </c>
    </row>
    <row r="52" spans="1:13" ht="45">
      <c r="A52" s="60">
        <v>26</v>
      </c>
      <c r="B52" s="47" t="s">
        <v>187</v>
      </c>
      <c r="C52" s="48" t="s">
        <v>188</v>
      </c>
      <c r="D52" s="49" t="s">
        <v>185</v>
      </c>
      <c r="E52" s="50">
        <v>12</v>
      </c>
      <c r="F52" s="51">
        <v>1630</v>
      </c>
      <c r="G52" s="51">
        <v>19560</v>
      </c>
      <c r="H52" s="51"/>
      <c r="I52" s="51"/>
      <c r="J52" s="51">
        <v>1978.8</v>
      </c>
      <c r="K52" s="51">
        <v>23745.599999999999</v>
      </c>
      <c r="L52" s="52">
        <f t="shared" si="3"/>
        <v>1.2139877300613495</v>
      </c>
      <c r="M52" s="62" t="s">
        <v>189</v>
      </c>
    </row>
    <row r="53" spans="1:13" ht="22.5">
      <c r="A53" s="60">
        <v>27</v>
      </c>
      <c r="B53" s="47" t="s">
        <v>190</v>
      </c>
      <c r="C53" s="48" t="s">
        <v>191</v>
      </c>
      <c r="D53" s="49" t="s">
        <v>185</v>
      </c>
      <c r="E53" s="50">
        <v>10</v>
      </c>
      <c r="F53" s="51">
        <v>159</v>
      </c>
      <c r="G53" s="51">
        <v>1590</v>
      </c>
      <c r="H53" s="51"/>
      <c r="I53" s="51"/>
      <c r="J53" s="51">
        <v>400.56</v>
      </c>
      <c r="K53" s="51">
        <v>4005.6</v>
      </c>
      <c r="L53" s="52">
        <f t="shared" si="3"/>
        <v>2.5192452830188681</v>
      </c>
      <c r="M53" s="62" t="s">
        <v>192</v>
      </c>
    </row>
    <row r="54" spans="1:13" ht="45">
      <c r="A54" s="60">
        <v>28</v>
      </c>
      <c r="B54" s="47" t="s">
        <v>193</v>
      </c>
      <c r="C54" s="48" t="s">
        <v>194</v>
      </c>
      <c r="D54" s="49" t="s">
        <v>181</v>
      </c>
      <c r="E54" s="50">
        <v>10</v>
      </c>
      <c r="F54" s="51">
        <v>1160</v>
      </c>
      <c r="G54" s="51">
        <v>11600</v>
      </c>
      <c r="H54" s="51"/>
      <c r="I54" s="51"/>
      <c r="J54" s="51">
        <v>2050.5500000000002</v>
      </c>
      <c r="K54" s="51">
        <v>20505.5</v>
      </c>
      <c r="L54" s="52">
        <f t="shared" si="3"/>
        <v>1.7677155172413792</v>
      </c>
      <c r="M54" s="62" t="s">
        <v>195</v>
      </c>
    </row>
    <row r="55" spans="1:13" ht="39.75" customHeight="1">
      <c r="A55" s="61"/>
      <c r="B55" s="53" t="s">
        <v>128</v>
      </c>
      <c r="C55" s="54" t="s">
        <v>196</v>
      </c>
      <c r="D55" s="55" t="s">
        <v>130</v>
      </c>
      <c r="E55" s="56"/>
      <c r="F55" s="57"/>
      <c r="G55" s="57">
        <v>55901</v>
      </c>
      <c r="H55" s="57"/>
      <c r="I55" s="57"/>
      <c r="J55" s="57"/>
      <c r="K55" s="57">
        <v>77078</v>
      </c>
      <c r="L55" s="58">
        <f t="shared" si="3"/>
        <v>1.3788304323715139</v>
      </c>
      <c r="M55" s="63"/>
    </row>
    <row r="56" spans="1:13">
      <c r="A56" s="97" t="s">
        <v>96</v>
      </c>
      <c r="B56" s="134"/>
      <c r="C56" s="134"/>
      <c r="D56" s="134"/>
      <c r="E56" s="134"/>
      <c r="F56" s="134"/>
      <c r="G56" s="70">
        <v>72034.63</v>
      </c>
      <c r="H56" s="71"/>
      <c r="I56" s="71"/>
      <c r="J56" s="71"/>
      <c r="K56" s="70">
        <v>161477.13</v>
      </c>
      <c r="L56" s="72">
        <v>2.24166</v>
      </c>
      <c r="M56" s="43" t="s">
        <v>197</v>
      </c>
    </row>
    <row r="57" spans="1:13">
      <c r="A57" s="99" t="s">
        <v>101</v>
      </c>
      <c r="B57" s="115"/>
      <c r="C57" s="115"/>
      <c r="D57" s="115"/>
      <c r="E57" s="115"/>
      <c r="F57" s="115"/>
      <c r="G57" s="64"/>
      <c r="H57" s="65"/>
      <c r="I57" s="65"/>
      <c r="J57" s="65"/>
      <c r="K57" s="64"/>
      <c r="L57" s="66"/>
      <c r="M57" s="44" t="s">
        <v>197</v>
      </c>
    </row>
    <row r="58" spans="1:13">
      <c r="A58" s="99" t="s">
        <v>102</v>
      </c>
      <c r="B58" s="115"/>
      <c r="C58" s="115"/>
      <c r="D58" s="115"/>
      <c r="E58" s="115"/>
      <c r="F58" s="115"/>
      <c r="G58" s="64">
        <v>11497.15</v>
      </c>
      <c r="H58" s="65"/>
      <c r="I58" s="65"/>
      <c r="J58" s="65"/>
      <c r="K58" s="64">
        <v>70935.81</v>
      </c>
      <c r="L58" s="66">
        <v>6.1698599999999999</v>
      </c>
      <c r="M58" s="44" t="s">
        <v>197</v>
      </c>
    </row>
    <row r="59" spans="1:13">
      <c r="A59" s="99" t="s">
        <v>103</v>
      </c>
      <c r="B59" s="115"/>
      <c r="C59" s="115"/>
      <c r="D59" s="115"/>
      <c r="E59" s="115"/>
      <c r="F59" s="115"/>
      <c r="G59" s="64">
        <v>55901.36</v>
      </c>
      <c r="H59" s="65"/>
      <c r="I59" s="65"/>
      <c r="J59" s="65"/>
      <c r="K59" s="64">
        <v>77078.429999999993</v>
      </c>
      <c r="L59" s="66">
        <v>1.37883</v>
      </c>
      <c r="M59" s="44" t="s">
        <v>197</v>
      </c>
    </row>
    <row r="60" spans="1:13">
      <c r="A60" s="99" t="s">
        <v>104</v>
      </c>
      <c r="B60" s="115"/>
      <c r="C60" s="115"/>
      <c r="D60" s="115"/>
      <c r="E60" s="115"/>
      <c r="F60" s="115"/>
      <c r="G60" s="64">
        <v>5293.17</v>
      </c>
      <c r="H60" s="65"/>
      <c r="I60" s="65"/>
      <c r="J60" s="65"/>
      <c r="K60" s="64">
        <v>17522.04</v>
      </c>
      <c r="L60" s="66">
        <v>3.3103099999999999</v>
      </c>
      <c r="M60" s="44" t="s">
        <v>197</v>
      </c>
    </row>
    <row r="61" spans="1:13">
      <c r="A61" s="101" t="s">
        <v>105</v>
      </c>
      <c r="B61" s="120"/>
      <c r="C61" s="120"/>
      <c r="D61" s="120"/>
      <c r="E61" s="120"/>
      <c r="F61" s="120"/>
      <c r="G61" s="64">
        <v>10221.91</v>
      </c>
      <c r="H61" s="65"/>
      <c r="I61" s="65"/>
      <c r="J61" s="65"/>
      <c r="K61" s="64">
        <v>63070.33</v>
      </c>
      <c r="L61" s="66">
        <v>6.1701100000000002</v>
      </c>
      <c r="M61" s="44" t="s">
        <v>197</v>
      </c>
    </row>
    <row r="62" spans="1:13">
      <c r="A62" s="101" t="s">
        <v>106</v>
      </c>
      <c r="B62" s="120"/>
      <c r="C62" s="120"/>
      <c r="D62" s="120"/>
      <c r="E62" s="120"/>
      <c r="F62" s="120"/>
      <c r="G62" s="64">
        <v>7366.98</v>
      </c>
      <c r="H62" s="65"/>
      <c r="I62" s="65"/>
      <c r="J62" s="65"/>
      <c r="K62" s="64">
        <v>45452.63</v>
      </c>
      <c r="L62" s="66">
        <v>6.1697800000000003</v>
      </c>
      <c r="M62" s="44" t="s">
        <v>197</v>
      </c>
    </row>
    <row r="63" spans="1:13">
      <c r="A63" s="101" t="s">
        <v>107</v>
      </c>
      <c r="B63" s="120"/>
      <c r="C63" s="120"/>
      <c r="D63" s="120"/>
      <c r="E63" s="120"/>
      <c r="F63" s="120"/>
      <c r="G63" s="64"/>
      <c r="H63" s="65"/>
      <c r="I63" s="65"/>
      <c r="J63" s="65"/>
      <c r="K63" s="64"/>
      <c r="L63" s="66"/>
      <c r="M63" s="44" t="s">
        <v>197</v>
      </c>
    </row>
    <row r="64" spans="1:13">
      <c r="A64" s="99" t="s">
        <v>108</v>
      </c>
      <c r="B64" s="115"/>
      <c r="C64" s="115"/>
      <c r="D64" s="115"/>
      <c r="E64" s="115"/>
      <c r="F64" s="115"/>
      <c r="G64" s="64">
        <v>9686.01</v>
      </c>
      <c r="H64" s="65"/>
      <c r="I64" s="65"/>
      <c r="J64" s="65"/>
      <c r="K64" s="64">
        <v>46617.45</v>
      </c>
      <c r="L64" s="66">
        <v>4.8128599999999997</v>
      </c>
      <c r="M64" s="44" t="s">
        <v>197</v>
      </c>
    </row>
    <row r="65" spans="1:13">
      <c r="A65" s="99" t="s">
        <v>109</v>
      </c>
      <c r="B65" s="115"/>
      <c r="C65" s="115"/>
      <c r="D65" s="115"/>
      <c r="E65" s="115"/>
      <c r="F65" s="115"/>
      <c r="G65" s="64">
        <v>79937.509999999995</v>
      </c>
      <c r="H65" s="65"/>
      <c r="I65" s="65"/>
      <c r="J65" s="65"/>
      <c r="K65" s="64">
        <v>223382.55</v>
      </c>
      <c r="L65" s="66">
        <v>2.79447</v>
      </c>
      <c r="M65" s="44" t="s">
        <v>197</v>
      </c>
    </row>
    <row r="66" spans="1:13">
      <c r="A66" s="99" t="s">
        <v>110</v>
      </c>
      <c r="B66" s="115"/>
      <c r="C66" s="115"/>
      <c r="D66" s="115"/>
      <c r="E66" s="115"/>
      <c r="F66" s="115"/>
      <c r="G66" s="64" t="s">
        <v>111</v>
      </c>
      <c r="H66" s="65"/>
      <c r="I66" s="65"/>
      <c r="J66" s="65"/>
      <c r="K66" s="64" t="s">
        <v>198</v>
      </c>
      <c r="L66" s="66">
        <v>3.0125999999999999</v>
      </c>
      <c r="M66" s="44" t="s">
        <v>197</v>
      </c>
    </row>
    <row r="67" spans="1:13">
      <c r="A67" s="116" t="s">
        <v>112</v>
      </c>
      <c r="B67" s="117"/>
      <c r="C67" s="117"/>
      <c r="D67" s="117"/>
      <c r="E67" s="117"/>
      <c r="F67" s="117"/>
      <c r="G67" s="67" t="s">
        <v>111</v>
      </c>
      <c r="H67" s="68"/>
      <c r="I67" s="68"/>
      <c r="J67" s="68"/>
      <c r="K67" s="67" t="s">
        <v>198</v>
      </c>
      <c r="L67" s="69">
        <v>3.0125999999999999</v>
      </c>
      <c r="M67" s="45" t="s">
        <v>197</v>
      </c>
    </row>
    <row r="68" spans="1:13">
      <c r="A68" s="32"/>
      <c r="G68" s="33"/>
      <c r="K68" s="33"/>
      <c r="L68" s="34"/>
      <c r="M68" s="32"/>
    </row>
    <row r="69" spans="1:1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>
      <c r="A72" s="15" t="s">
        <v>19</v>
      </c>
      <c r="B72" s="2"/>
      <c r="C72" s="2" t="s">
        <v>257</v>
      </c>
      <c r="D72" s="2"/>
      <c r="E72" s="2"/>
      <c r="F72" s="2"/>
      <c r="G72" s="2"/>
      <c r="H72" s="2"/>
      <c r="I72" s="2"/>
      <c r="J72" s="2"/>
      <c r="K72" s="2"/>
      <c r="L72" s="2"/>
      <c r="M72" s="2"/>
    </row>
  </sheetData>
  <mergeCells count="40">
    <mergeCell ref="H19:I19"/>
    <mergeCell ref="A5:M5"/>
    <mergeCell ref="A6:M6"/>
    <mergeCell ref="A8:M8"/>
    <mergeCell ref="G13:H13"/>
    <mergeCell ref="J13:K13"/>
    <mergeCell ref="G10:I10"/>
    <mergeCell ref="G11:H11"/>
    <mergeCell ref="J11:K11"/>
    <mergeCell ref="G12:H12"/>
    <mergeCell ref="A7:U7"/>
    <mergeCell ref="J12:K12"/>
    <mergeCell ref="J10:L10"/>
    <mergeCell ref="A62:F62"/>
    <mergeCell ref="A22:M22"/>
    <mergeCell ref="A23:M23"/>
    <mergeCell ref="A31:M31"/>
    <mergeCell ref="A39:M39"/>
    <mergeCell ref="A47:M47"/>
    <mergeCell ref="A56:F56"/>
    <mergeCell ref="A57:F57"/>
    <mergeCell ref="A58:F58"/>
    <mergeCell ref="A59:F59"/>
    <mergeCell ref="A60:F60"/>
    <mergeCell ref="A66:F66"/>
    <mergeCell ref="A67:F67"/>
    <mergeCell ref="M18:M20"/>
    <mergeCell ref="D19:D20"/>
    <mergeCell ref="A63:F63"/>
    <mergeCell ref="A64:F64"/>
    <mergeCell ref="A65:F65"/>
    <mergeCell ref="F18:G19"/>
    <mergeCell ref="H18:K18"/>
    <mergeCell ref="J19:K19"/>
    <mergeCell ref="A18:A20"/>
    <mergeCell ref="B18:B20"/>
    <mergeCell ref="C18:C20"/>
    <mergeCell ref="E18:E20"/>
    <mergeCell ref="L18:L20"/>
    <mergeCell ref="A61:F61"/>
  </mergeCells>
  <pageMargins left="0.78740157480314965" right="0.39370078740157483" top="0.39370078740157483" bottom="0.39370078740157483" header="0.23622047244094491" footer="0.23622047244094491"/>
  <pageSetup paperSize="9" scale="77" fitToHeight="30000" orientation="landscape" r:id="rId1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смета</vt:lpstr>
      <vt:lpstr>Ведомость ресурсов</vt:lpstr>
      <vt:lpstr>'Ведомость ресурсов'!Заголовки_для_печати</vt:lpstr>
      <vt:lpstr>смета!Заголовки_для_печати</vt:lpstr>
      <vt:lpstr>'Ведомость ресурсов'!Область_печати</vt:lpstr>
      <vt:lpstr>смета!Область_печати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Соседко Алексей</dc:creator>
  <cp:lastModifiedBy>Елена</cp:lastModifiedBy>
  <cp:lastPrinted>2010-09-28T08:05:49Z</cp:lastPrinted>
  <dcterms:created xsi:type="dcterms:W3CDTF">2003-01-28T12:33:10Z</dcterms:created>
  <dcterms:modified xsi:type="dcterms:W3CDTF">2010-09-28T09:04:39Z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