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500" windowHeight="4245" tabRatio="771" activeTab="1"/>
  </bookViews>
  <sheets>
    <sheet name="смета" sheetId="8" r:id="rId1"/>
    <sheet name="Ведомость ресурсов" sheetId="16" r:id="rId2"/>
  </sheets>
  <definedNames>
    <definedName name="_xlnm.Print_Titles" localSheetId="1">'Ведомость ресурсов'!$21:$21</definedName>
    <definedName name="_xlnm.Print_Titles" localSheetId="0">смета!$21:$21</definedName>
    <definedName name="_xlnm.Print_Area" localSheetId="1">'Ведомость ресурсов'!$A$1:$M$115</definedName>
    <definedName name="_xlnm.Print_Area" localSheetId="0">смета!$A$1:$U$88</definedName>
  </definedNames>
  <calcPr calcId="124519"/>
</workbook>
</file>

<file path=xl/calcChain.xml><?xml version="1.0" encoding="utf-8"?>
<calcChain xmlns="http://schemas.openxmlformats.org/spreadsheetml/2006/main">
  <c r="L24" i="16"/>
  <c r="L25"/>
  <c r="L26"/>
  <c r="L27"/>
  <c r="L28"/>
  <c r="L29"/>
  <c r="L30"/>
  <c r="L31"/>
  <c r="L32"/>
  <c r="L33"/>
  <c r="L34"/>
  <c r="L35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L55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J13"/>
  <c r="G13"/>
  <c r="J12"/>
  <c r="G12"/>
  <c r="J11"/>
  <c r="G11"/>
  <c r="J13" i="8"/>
  <c r="G13"/>
  <c r="J12"/>
  <c r="G12"/>
  <c r="J11"/>
  <c r="G11"/>
</calcChain>
</file>

<file path=xl/comments1.xml><?xml version="1.0" encoding="utf-8"?>
<comments xmlns="http://schemas.openxmlformats.org/spreadsheetml/2006/main">
  <authors>
    <author>&lt;&gt;</author>
    <author>YuKazaeva</author>
    <author>Сергей</author>
    <author>Alex</author>
    <author>Alex Sosedko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A21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1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&lt;Ед. измерения по расценке&gt;
</t>
        </r>
      </text>
    </comment>
    <comment ref="C21" authorId="2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</t>
        </r>
      </text>
    </comment>
    <comment ref="D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H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1" authorId="2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</t>
        </r>
      </text>
    </comment>
    <comment ref="K21" authorId="2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L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&lt;Признак материала - позиции&gt;</t>
        </r>
      </text>
    </comment>
    <comment ref="M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&lt;Нормы НР по позиции при БИМ&gt;</t>
        </r>
      </text>
    </comment>
    <comment ref="N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&lt;Нормы СП по позиции при БИМ&gt;</t>
        </r>
      </text>
    </comment>
    <comment ref="O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базисных ценах&gt;</t>
        </r>
      </text>
    </comment>
    <comment ref="P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базисных ценах&gt;</t>
        </r>
      </text>
    </comment>
    <comment ref="Q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текущих ценах (ресурсный расчет)&gt;</t>
        </r>
      </text>
    </comment>
    <comment ref="R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текущих ценах (ресурсный расчет)&gt;</t>
        </r>
      </text>
    </comment>
    <comment ref="S21" authorId="2">
      <text>
        <r>
          <rPr>
            <sz val="8"/>
            <color indexed="81"/>
            <rFont val="Tahoma"/>
            <family val="2"/>
            <charset val="204"/>
          </rPr>
          <t xml:space="preserve"> &lt;К-ты к НР по позиции для рес.расч.&gt;</t>
        </r>
      </text>
    </comment>
    <comment ref="T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&lt;К-ты к СП по позиции для рес.расч.&gt;</t>
        </r>
      </text>
    </comment>
    <comment ref="U21" authorId="2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70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70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(итоги)&gt;</t>
        </r>
      </text>
    </comment>
    <comment ref="H70" authorId="2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70" authorId="2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70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70" authorId="2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70" authorId="2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87" authorId="2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A21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1" authorId="2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1" authorId="2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1" authorId="2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1" authorId="2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</t>
        </r>
      </text>
    </comment>
    <comment ref="G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J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</t>
        </r>
      </text>
    </comment>
    <comment ref="K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L2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=IF(ISNUMBER(R[0]C[-1]/R[0]C[-5]),IF(NOT(R[0]C[-1]/R[0]C[-5]=0),R[0]C[-1]/R[0]C[-5], " "), " ")&lt;Пустой идентификатор&gt;</t>
        </r>
      </text>
    </comment>
    <comment ref="M21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99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99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(итоги)&gt;</t>
        </r>
      </text>
    </comment>
    <comment ref="K99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L9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&lt;Коэффициент удорожания (итоги)&gt;</t>
        </r>
      </text>
    </comment>
    <comment ref="M9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114" authorId="2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</commentList>
</comments>
</file>

<file path=xl/sharedStrings.xml><?xml version="1.0" encoding="utf-8"?>
<sst xmlns="http://schemas.openxmlformats.org/spreadsheetml/2006/main" count="672" uniqueCount="425">
  <si>
    <t>Код ресурса</t>
  </si>
  <si>
    <t>Всего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</si>
  <si>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</si>
  <si>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</si>
  <si>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</si>
  <si>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</si>
  <si>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</si>
  <si>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</si>
  <si>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</si>
  <si>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</si>
  <si>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</si>
  <si>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</si>
  <si>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</si>
  <si>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</si>
  <si>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</si>
  <si>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</si>
  <si>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</si>
  <si>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</si>
  <si>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</si>
  <si>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Проверил:_______________________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</si>
  <si>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</si>
  <si>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</si>
  <si>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</si>
  <si>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</si>
  <si>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</si>
  <si>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</si>
  <si>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</si>
  <si>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</si>
  <si>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</si>
  <si>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</si>
  <si>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</si>
  <si>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</si>
  <si>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</si>
  <si>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</si>
  <si>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ЛОКАЛЬНЫЙ РЕСУРСНЫЙ СМЕТНЫЙ РАСЧЕТ</t>
  </si>
  <si>
    <t>(локальная смета)</t>
  </si>
  <si>
    <t>(локальный сметный расчет)</t>
  </si>
  <si>
    <t>Объект:2010</t>
  </si>
  <si>
    <t>ТЕР33-01-007-02
Бурение котлованов на глубину бурения до 3 м, группа грунтов 2
1 котлован</t>
  </si>
  <si>
    <t>146.81
_____
15</t>
  </si>
  <si>
    <t>6753.26
_____
690</t>
  </si>
  <si>
    <t>Р</t>
  </si>
  <si>
    <t>(*0.94)</t>
  </si>
  <si>
    <t>21853,68
_____
4264,2</t>
  </si>
  <si>
    <t>ТЕР33-04-016-02
Развозка конструкций и материалов опор ВЛ 0.38-10 кВ по трассе одностоечных железобетонных опор
1 опора</t>
  </si>
  <si>
    <t>50,7
_____
7,28</t>
  </si>
  <si>
    <t>2332,2
_____
334,88</t>
  </si>
  <si>
    <t>7871,52
_____
2070,46</t>
  </si>
  <si>
    <t>ТЕР33-04-003-01
Установка железобетонных опор ВЛ 0.38, 6-10 кВ с траверсами без приставок одностоечных
1 опора</t>
  </si>
  <si>
    <t>42,56
_____
23,83</t>
  </si>
  <si>
    <t>125,32
_____
10,94</t>
  </si>
  <si>
    <t>1957,76
_____
1096,18</t>
  </si>
  <si>
    <t>5764,72
_____
503,24</t>
  </si>
  <si>
    <t>10514,22
_____
2404,88</t>
  </si>
  <si>
    <t>19007,2
_____
3108,68</t>
  </si>
  <si>
    <t>ТЕРм08-02-363-01
Кронштейны специальные на опорах для светильников. Кронштейны сварные металлические, количество рожков 1
шт.</t>
  </si>
  <si>
    <t>42,15
_____
19,4</t>
  </si>
  <si>
    <t>180,87
_____
18,98</t>
  </si>
  <si>
    <t>1938,9
_____
892,4</t>
  </si>
  <si>
    <t>8320,02
_____
873,08</t>
  </si>
  <si>
    <t>11293,92
_____
1890,6</t>
  </si>
  <si>
    <t>26193,32
_____
5393,5</t>
  </si>
  <si>
    <t>ТЕРм08-02-369-03
Светильники, устанавливаемые вне зданий. Светильник с лампами ртутными
шт</t>
  </si>
  <si>
    <t>24,3
_____
45,37</t>
  </si>
  <si>
    <t>52,54
_____
5,38</t>
  </si>
  <si>
    <t>1117,8
_____
2087,02</t>
  </si>
  <si>
    <t>2416,84
_____
247,48</t>
  </si>
  <si>
    <t>6903,68
_____
7745,94</t>
  </si>
  <si>
    <t>7631,4
_____
1527,66</t>
  </si>
  <si>
    <t>ТЕР33-04-040-01
Демонтаж проводов ВЛ 0.38 кВ 3-х проводов
1 опора (3 провода)</t>
  </si>
  <si>
    <t>34,78
_____
4,26</t>
  </si>
  <si>
    <t>347,8
_____
42,6</t>
  </si>
  <si>
    <t>1163,2
_____
263,2</t>
  </si>
  <si>
    <t>ТЕР33-04-008-03
Подвеска изолированных проводов ВЛ 0.38 кВ c помощью механизмов                           
1 км изолированного провода с несколькими жилами при 30 опор</t>
  </si>
  <si>
    <t>405,54
_____
159,12</t>
  </si>
  <si>
    <t>609,21
_____
72,52</t>
  </si>
  <si>
    <t>1013,85
_____
397,8</t>
  </si>
  <si>
    <t>1523,03
_____
181,3</t>
  </si>
  <si>
    <t>5933
_____
952.5</t>
  </si>
  <si>
    <t>5318,5
_____
1120,38</t>
  </si>
  <si>
    <t>ТЕР01-01-101-02
Устройство каналов канавокопателями фрезерными на тракторе 103 (140) кВт (л.с.) без предварительного выравнивания трассы, группа грунтов 2
1000 м3 грунта</t>
  </si>
  <si>
    <t>4360,43
_____
545,58</t>
  </si>
  <si>
    <t>93,31
_____
11,68</t>
  </si>
  <si>
    <t>312,66
_____
72,15</t>
  </si>
  <si>
    <t>ТЕРм08-02-412-05
Затягивание проводов в проложенные трубы и металлические рукава. Провод первый одножильный или многожильный в общей оплетке, суммарное сечение, мм2, до 70
100 м</t>
  </si>
  <si>
    <t>173,74
_____
872,72</t>
  </si>
  <si>
    <t>34,48
_____
2,29</t>
  </si>
  <si>
    <t>434,35
_____
2181,8</t>
  </si>
  <si>
    <t>86,2
_____
5,73</t>
  </si>
  <si>
    <t>2566,68
_____
3403,35</t>
  </si>
  <si>
    <t>282,45
_____
35,33</t>
  </si>
  <si>
    <t>ТЕРм08-02-407-05
Труба стальная по установленным конструкциям, по стенам с креплением скобами, диаметр, мм, до 100
100 м</t>
  </si>
  <si>
    <t>1098,37
_____
1108,51</t>
  </si>
  <si>
    <t>2130,32
_____
731,86</t>
  </si>
  <si>
    <t>175,74
_____
177,36</t>
  </si>
  <si>
    <t>340,85
_____
117,1</t>
  </si>
  <si>
    <t>1038,49
_____
819,68</t>
  </si>
  <si>
    <t>1291,88
_____
723,64</t>
  </si>
  <si>
    <t>ТЕР01-02-061-02
Засыпка вручную траншей, пазух котлованов и ям, группа грунтов 2
100 м3 грунта</t>
  </si>
  <si>
    <t>ТЕРм08-03-530-05
Пускатель магнитный общего назначения отдельностоящий, устанавливаемый на конструкции на стене или колонне на ток, А, до 100
шт</t>
  </si>
  <si>
    <t>45,39
_____
139,6</t>
  </si>
  <si>
    <t>4,03
_____
0,18</t>
  </si>
  <si>
    <t>272,55
_____
452,48</t>
  </si>
  <si>
    <t>13,82
_____
1,11</t>
  </si>
  <si>
    <t>ТЕРм08-03-600-02
Счетчики, устанавливаемые на готовом основании трехфазные
шт</t>
  </si>
  <si>
    <t>10,91
_____
0,61</t>
  </si>
  <si>
    <t>2,46
_____
0,16</t>
  </si>
  <si>
    <t>65,38
_____
1,39</t>
  </si>
  <si>
    <t>8,07
_____
1,01</t>
  </si>
  <si>
    <t>ТЕРм08-03-532-09
Таймер, устанавливаемый на конструкции на стене или колонне
шт</t>
  </si>
  <si>
    <t>34,92
_____
90,35</t>
  </si>
  <si>
    <t>3,33
_____
0,15</t>
  </si>
  <si>
    <t>211.7
_____
363</t>
  </si>
  <si>
    <t>11,62
_____
0,91</t>
  </si>
  <si>
    <t>ТЕРм08-02-369-04
Светильники, устанавливаемые вне зданий.
шт</t>
  </si>
  <si>
    <t>17
_____
45.37</t>
  </si>
  <si>
    <t>64,45
_____
6,64</t>
  </si>
  <si>
    <t>408
_____
1088.88</t>
  </si>
  <si>
    <t>1546,8
_____
159,36</t>
  </si>
  <si>
    <t>2519,28
_____
4041,36</t>
  </si>
  <si>
    <t>4880,16
_____
984,24</t>
  </si>
  <si>
    <t>ТЕРм08-02-369-04
Фонари, устанавливаемые вне зданий. Фонарь "Декоративный"
шт</t>
  </si>
  <si>
    <t>136
_____
362.96</t>
  </si>
  <si>
    <t>515,6
_____
53,12</t>
  </si>
  <si>
    <t>839,76
_____
1347,12</t>
  </si>
  <si>
    <t>1626,72
_____
328,08</t>
  </si>
  <si>
    <t>Итого прямые затраты по смете</t>
  </si>
  <si>
    <t>8390,63
_____
8514,96</t>
  </si>
  <si>
    <t>30050,45
_____
3220,06</t>
  </si>
  <si>
    <t>48866,56
_____
23422,3</t>
  </si>
  <si>
    <t>97466,2
_____
19894,55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</si>
  <si>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</si>
  <si>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</si>
  <si>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</si>
  <si>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</si>
  <si>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</si>
  <si>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</si>
  <si>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Итоги по смете: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</si>
  <si>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</si>
  <si>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</si>
  <si>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</si>
  <si>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>65 744.74</t>
  </si>
  <si>
    <t>281 000.00</t>
  </si>
  <si>
    <t xml:space="preserve">    ВСЕГО по смете</t>
  </si>
  <si>
    <t xml:space="preserve">          Ресурсы подрядчика</t>
  </si>
  <si>
    <t xml:space="preserve">                  Трудозатраты</t>
  </si>
  <si>
    <t>1-1-5</t>
  </si>
  <si>
    <t>Затраты труда рабочих (ср 1.5)</t>
  </si>
  <si>
    <t xml:space="preserve">чел.час
</t>
  </si>
  <si>
    <t>1-2-5</t>
  </si>
  <si>
    <t>Затраты труда рабочих (ср 2.5)</t>
  </si>
  <si>
    <t>1-2-8</t>
  </si>
  <si>
    <t>Затраты труда рабочих (ср 2.8)</t>
  </si>
  <si>
    <t>1-3-3</t>
  </si>
  <si>
    <t>Затраты труда рабочих (ср 3.3)</t>
  </si>
  <si>
    <t>1-3-6</t>
  </si>
  <si>
    <t>Затраты труда рабочих (ср 3.6)</t>
  </si>
  <si>
    <t>1-3-7</t>
  </si>
  <si>
    <t>Затраты труда рабочих (ср 3.7)</t>
  </si>
  <si>
    <t>1-3-8</t>
  </si>
  <si>
    <t>Затраты труда рабочих (ср 3.8)</t>
  </si>
  <si>
    <t>1-3-9</t>
  </si>
  <si>
    <t>Затраты труда рабочих (ср 3.9)</t>
  </si>
  <si>
    <t>1-4-0</t>
  </si>
  <si>
    <t>Затраты труда рабочих (ср 4)</t>
  </si>
  <si>
    <t>1-4-1</t>
  </si>
  <si>
    <t>Затраты труда рабочих (ср 4.1)</t>
  </si>
  <si>
    <t>1-4-2</t>
  </si>
  <si>
    <t>Затраты труда рабочих (ср 4.2)</t>
  </si>
  <si>
    <t>1-4-6</t>
  </si>
  <si>
    <t>Затраты труда рабочих (ср 4.6)</t>
  </si>
  <si>
    <t>2</t>
  </si>
  <si>
    <t>Затраты труда машинистов</t>
  </si>
  <si>
    <t/>
  </si>
  <si>
    <t>Итого по трудовым ресурсам</t>
  </si>
  <si>
    <t xml:space="preserve">руб
</t>
  </si>
  <si>
    <t xml:space="preserve">                  Машины и механизмы</t>
  </si>
  <si>
    <t>010201</t>
  </si>
  <si>
    <t>Прицепы тракторные 2 т</t>
  </si>
  <si>
    <t xml:space="preserve">маш.-ч
</t>
  </si>
  <si>
    <t>Постановление ETO № 36/1 от 29.10.2009 г.</t>
  </si>
  <si>
    <t>010313</t>
  </si>
  <si>
    <t>Тракторы на гусеничном ходу при работе на других видах строительства (кроме водохозяйственного) 96 (130) кВт (л.с.)</t>
  </si>
  <si>
    <t>ЧелСЦена, август 2009 г., ч.2</t>
  </si>
  <si>
    <t>010410</t>
  </si>
  <si>
    <t>Тракторы на пневмоколесном ходу при работе на других видах строительства: 59 (80) кВт (л.с.)</t>
  </si>
  <si>
    <t>021102</t>
  </si>
  <si>
    <t>Краны на автомобильном ходу при работе на монтаже технологического оборудования 10 т</t>
  </si>
  <si>
    <t>021141</t>
  </si>
  <si>
    <t>Краны на автомобильном ходу при работе на других видах строительства: 10 т</t>
  </si>
  <si>
    <t>030902</t>
  </si>
  <si>
    <t>Подъемники гидравлические высотой подъема 10 м</t>
  </si>
  <si>
    <t>031001</t>
  </si>
  <si>
    <t>Автогидроподъемники, высотой подъема: 12 м</t>
  </si>
  <si>
    <t>031050</t>
  </si>
  <si>
    <t>Вышки телескопические 25 м</t>
  </si>
  <si>
    <t>040502</t>
  </si>
  <si>
    <t>Установки для сварки ручной дуговой (постоянного тока)</t>
  </si>
  <si>
    <t>090303</t>
  </si>
  <si>
    <t>Канавокопатели: фрезерные (на тракторе)</t>
  </si>
  <si>
    <t>091400</t>
  </si>
  <si>
    <t>Рыхлители прицепные (без трактора)</t>
  </si>
  <si>
    <t>160402</t>
  </si>
  <si>
    <t>Машины бурильно-крановые на автомобиле глубиной бурения 3.5 м</t>
  </si>
  <si>
    <t xml:space="preserve">маш.ч.
</t>
  </si>
  <si>
    <t>330206</t>
  </si>
  <si>
    <t>Дрели электрические</t>
  </si>
  <si>
    <t>350451</t>
  </si>
  <si>
    <t>Прессы гидравлические с электроприводом</t>
  </si>
  <si>
    <t>400001</t>
  </si>
  <si>
    <t>Автомобили бортовые грузоподъемностью: до 5 т</t>
  </si>
  <si>
    <t>400002</t>
  </si>
  <si>
    <t>Автомобили бортовые грузоподъемностью до 8 т</t>
  </si>
  <si>
    <t>Итого по строительным машинам</t>
  </si>
  <si>
    <t xml:space="preserve">                  Материалы</t>
  </si>
  <si>
    <t>101-0115</t>
  </si>
  <si>
    <t>Винты: с полукруглой головкой длиной, мм: 50</t>
  </si>
  <si>
    <t xml:space="preserve">т
</t>
  </si>
  <si>
    <t>08.05.196</t>
  </si>
  <si>
    <t>101-0404</t>
  </si>
  <si>
    <t>Краски для наружных работ: черная, марок МА-015, ПФ-014</t>
  </si>
  <si>
    <t>14.01.0392</t>
  </si>
  <si>
    <t>101-0431-1</t>
  </si>
  <si>
    <t>Краски: масляные и алкидные земляные, готовые к применению: масляная МА-15</t>
  </si>
  <si>
    <t xml:space="preserve">кг
</t>
  </si>
  <si>
    <t>Постановление ETO № 36/1 от 29.10.2009 г., п.373</t>
  </si>
  <si>
    <t>101-0813</t>
  </si>
  <si>
    <t>Проволока: стальная низкоуглеродистая разного назначения оцинкованная диаметром, мм: 3</t>
  </si>
  <si>
    <t>Постановление ETO № 36/1 от 29.10.2009 г., п.377</t>
  </si>
  <si>
    <t>101-0962</t>
  </si>
  <si>
    <t>Смазка солидол жировой Ж</t>
  </si>
  <si>
    <t>27.01.090</t>
  </si>
  <si>
    <t>101-1665</t>
  </si>
  <si>
    <t>Лаки: электроизоляционный 318</t>
  </si>
  <si>
    <t>Среднее (14.01.216, 14.01.258)</t>
  </si>
  <si>
    <t>101-1745</t>
  </si>
  <si>
    <t>Растворитель-бензин</t>
  </si>
  <si>
    <t>27.01.020</t>
  </si>
  <si>
    <t>101-1757</t>
  </si>
  <si>
    <t>Ветошь</t>
  </si>
  <si>
    <t>26.10.030</t>
  </si>
  <si>
    <t>101-1764</t>
  </si>
  <si>
    <t>Тальк молотый 1 сорта</t>
  </si>
  <si>
    <t>26.02.501</t>
  </si>
  <si>
    <t>101-1924</t>
  </si>
  <si>
    <t>Электроды: диаметром 4 мм Э42А</t>
  </si>
  <si>
    <t>08.07.006</t>
  </si>
  <si>
    <t>101-1964</t>
  </si>
  <si>
    <t>Шпагат бумажный</t>
  </si>
  <si>
    <t>Среднее (100.01.014, 26.10.025)</t>
  </si>
  <si>
    <t>101-1977</t>
  </si>
  <si>
    <t>Болты: строительные с гайками и шайбами</t>
  </si>
  <si>
    <t>Постановление ETO № 36/1 от 29.10.2009 г., п.139</t>
  </si>
  <si>
    <t>101-2072</t>
  </si>
  <si>
    <t>Нитки хлопчатобумажные швейные N00</t>
  </si>
  <si>
    <t>26.10.024.2</t>
  </si>
  <si>
    <t>101-9100</t>
  </si>
  <si>
    <t>Патроны для пристрелки</t>
  </si>
  <si>
    <t xml:space="preserve">10 шт.
</t>
  </si>
  <si>
    <t>Среднее (34.08.001, 34.08.002, 34.08.003)</t>
  </si>
  <si>
    <t>101-9103</t>
  </si>
  <si>
    <t>Дюбели распорные</t>
  </si>
  <si>
    <t xml:space="preserve">100 шт.
</t>
  </si>
  <si>
    <t>Среднее (08.05.1402, 08.05.1404)</t>
  </si>
  <si>
    <t>101-9109</t>
  </si>
  <si>
    <t>Дюбели для пристрелки</t>
  </si>
  <si>
    <t>08.05.131</t>
  </si>
  <si>
    <t>101-9460</t>
  </si>
  <si>
    <t>Лента: ПХВ-304</t>
  </si>
  <si>
    <t>18.06.104</t>
  </si>
  <si>
    <t>110-0181</t>
  </si>
  <si>
    <t>Зажим К-СФ-1</t>
  </si>
  <si>
    <t xml:space="preserve">шт
</t>
  </si>
  <si>
    <t>К = 2.52</t>
  </si>
  <si>
    <t>110-9105-4</t>
  </si>
  <si>
    <t>Гайки установочные заземляющие, типа: К486</t>
  </si>
  <si>
    <t>19.19.207</t>
  </si>
  <si>
    <t>110-9126</t>
  </si>
  <si>
    <t>Плакаты металлические</t>
  </si>
  <si>
    <t>113-0079</t>
  </si>
  <si>
    <t>Лак БТ-577 битумный</t>
  </si>
  <si>
    <t>14.01.256</t>
  </si>
  <si>
    <t>201-9006-351</t>
  </si>
  <si>
    <t>Различные конструкции, не предусмотренные в основных разделах: Из горячекатанных профилей. Масса отправочной марки, т: до 0,05</t>
  </si>
  <si>
    <t>Постановление ETO № 36/1 от 29.10.2009 г., п.238</t>
  </si>
  <si>
    <t>201-9006-371</t>
  </si>
  <si>
    <t>Различные конструкции, не предусмотренные в основных разделах: Из толстолистовой стали. Масса отправочной марки, т: от 0,051 до 0,1</t>
  </si>
  <si>
    <t>500-9031-4</t>
  </si>
  <si>
    <t>Скобы для крепления труб и кабелей диаметром до 100 мм</t>
  </si>
  <si>
    <t>19.17.780</t>
  </si>
  <si>
    <t>500-9041-2</t>
  </si>
  <si>
    <t>Сжимы ответвительные для проводников сечением жилы до 70 мм2</t>
  </si>
  <si>
    <t>(19.01.551/635)*2300</t>
  </si>
  <si>
    <t>500-9057-2</t>
  </si>
  <si>
    <t>Колпачки полиэтиленовые К-6А</t>
  </si>
  <si>
    <t>19.17.7901</t>
  </si>
  <si>
    <t>500-9061-1</t>
  </si>
  <si>
    <t>Втулки изолирующие для труб диаметром до 25 мм</t>
  </si>
  <si>
    <t>19.17.712</t>
  </si>
  <si>
    <t>500-9062-2</t>
  </si>
  <si>
    <t>Наконечники кабельные для жил сечением до 25 мм2</t>
  </si>
  <si>
    <t>19.18.502</t>
  </si>
  <si>
    <t>500-9081</t>
  </si>
  <si>
    <t>Перемычки гибкие, тип ПГС-50</t>
  </si>
  <si>
    <t xml:space="preserve">шт.
</t>
  </si>
  <si>
    <t>19.17.7610</t>
  </si>
  <si>
    <t>500-9140-12</t>
  </si>
  <si>
    <t>Гильзы для соединения сваркой труб диаметром до 100 мм</t>
  </si>
  <si>
    <t>500-9140-3</t>
  </si>
  <si>
    <t>Гильзы для соединения и ответвления проводов и кабелей сечением до 70 мм2</t>
  </si>
  <si>
    <t>19.18.4011</t>
  </si>
  <si>
    <t>500-9264</t>
  </si>
  <si>
    <t>Трубка полихлорвиниловая</t>
  </si>
  <si>
    <t>18.06.080</t>
  </si>
  <si>
    <t>500-9500</t>
  </si>
  <si>
    <t>Бирки маркировочные</t>
  </si>
  <si>
    <t>19.17.730</t>
  </si>
  <si>
    <t>500-9502</t>
  </si>
  <si>
    <t>Бирки-оконцеватели</t>
  </si>
  <si>
    <t>500-9627</t>
  </si>
  <si>
    <t>Лента ФУМ</t>
  </si>
  <si>
    <t>18.06.115</t>
  </si>
  <si>
    <t>500-9734-10</t>
  </si>
  <si>
    <t>Муфта соединительная одогазопроводная диаметром до 100 м</t>
  </si>
  <si>
    <t>20.07.756/4.10*11.20</t>
  </si>
  <si>
    <t>507-0001</t>
  </si>
  <si>
    <t>Провода неизолированные для воздушных линий электропередачи. Провода медные марки М, сечением мм2: 4</t>
  </si>
  <si>
    <t>542-0055</t>
  </si>
  <si>
    <t>Вазелин технический</t>
  </si>
  <si>
    <t>26.02.403</t>
  </si>
  <si>
    <t>542-9025</t>
  </si>
  <si>
    <t>Смазка ЗЭС</t>
  </si>
  <si>
    <t>544-0089</t>
  </si>
  <si>
    <t>Лента липкая изоляционная на поликасиновом компаунде, толщиной от 0,14 до 0,19 мм включительно, марки ЛСЭПЛ, шириной 20-30 мм,</t>
  </si>
  <si>
    <t>556-9733-159</t>
  </si>
  <si>
    <t>Соединитель алюминиевых проводов овальный (СОАС) сечением до 70 мм2</t>
  </si>
  <si>
    <t>556.9733.159</t>
  </si>
  <si>
    <t>Итого по строительным материалам</t>
  </si>
  <si>
    <t xml:space="preserve"> </t>
  </si>
  <si>
    <t>Составлена в базисных ценах на 01.2000 г. и текущих ценах на 08.2010 г.</t>
  </si>
  <si>
    <t>Накладные расходы от ФОТ</t>
  </si>
  <si>
    <t>105% *(*0.94)</t>
  </si>
  <si>
    <t>1330,18</t>
  </si>
  <si>
    <t>8109,09</t>
  </si>
  <si>
    <t>Сметная прибыль от ФОТ</t>
  </si>
  <si>
    <t>60%</t>
  </si>
  <si>
    <t>760,10</t>
  </si>
  <si>
    <t>4633,76</t>
  </si>
  <si>
    <t>570,91</t>
  </si>
  <si>
    <t>3506,10</t>
  </si>
  <si>
    <t>326,23</t>
  </si>
  <si>
    <t>2003,48</t>
  </si>
  <si>
    <t>2584,05</t>
  </si>
  <si>
    <t>14304,05</t>
  </si>
  <si>
    <t>1476,60</t>
  </si>
  <si>
    <t>8173,74</t>
  </si>
  <si>
    <t>95% *(*0.94)</t>
  </si>
  <si>
    <t>2671,38</t>
  </si>
  <si>
    <t>15853,05</t>
  </si>
  <si>
    <t>65%</t>
  </si>
  <si>
    <t>1827,79</t>
  </si>
  <si>
    <t>10846,82</t>
  </si>
  <si>
    <t>1297,02</t>
  </si>
  <si>
    <t>8009,77</t>
  </si>
  <si>
    <t>887,43</t>
  </si>
  <si>
    <t>5480,37</t>
  </si>
  <si>
    <t>186,06</t>
  </si>
  <si>
    <t>1145,45</t>
  </si>
  <si>
    <t>106,32</t>
  </si>
  <si>
    <t>654,54</t>
  </si>
  <si>
    <t>1254,91</t>
  </si>
  <si>
    <t>7406,05</t>
  </si>
  <si>
    <t>717,09</t>
  </si>
  <si>
    <t>4232,03</t>
  </si>
  <si>
    <t>11,10</t>
  </si>
  <si>
    <t>68,54</t>
  </si>
  <si>
    <t>50%</t>
  </si>
  <si>
    <t>5,84</t>
  </si>
  <si>
    <t>36,08</t>
  </si>
  <si>
    <t>418,08</t>
  </si>
  <si>
    <t>2471,91</t>
  </si>
  <si>
    <t>286,05</t>
  </si>
  <si>
    <t>1691,31</t>
  </si>
  <si>
    <t>278,20</t>
  </si>
  <si>
    <t>1674,02</t>
  </si>
  <si>
    <t>190,35</t>
  </si>
  <si>
    <t>1145,38</t>
  </si>
  <si>
    <t>80% *(*0.94)</t>
  </si>
  <si>
    <t>157,38</t>
  </si>
  <si>
    <t>922,22</t>
  </si>
  <si>
    <t>45%</t>
  </si>
  <si>
    <t>88,53</t>
  </si>
  <si>
    <t>518,75</t>
  </si>
  <si>
    <t>43,29</t>
  </si>
  <si>
    <t>259,98</t>
  </si>
  <si>
    <t>29,62</t>
  </si>
  <si>
    <t>177,88</t>
  </si>
  <si>
    <t>10,52</t>
  </si>
  <si>
    <t>63,07</t>
  </si>
  <si>
    <t>7,20</t>
  </si>
  <si>
    <t>43,15</t>
  </si>
  <si>
    <t>33,32</t>
  </si>
  <si>
    <t>201,98</t>
  </si>
  <si>
    <t>22,80</t>
  </si>
  <si>
    <t>138,20</t>
  </si>
  <si>
    <t>538,99</t>
  </si>
  <si>
    <t>3328,34</t>
  </si>
  <si>
    <t>368,78</t>
  </si>
  <si>
    <t>2277,29</t>
  </si>
  <si>
    <t>179,66</t>
  </si>
  <si>
    <t>1109,45</t>
  </si>
  <si>
    <t>122,93</t>
  </si>
  <si>
    <t>759,10</t>
  </si>
  <si>
    <t xml:space="preserve">      % НР</t>
  </si>
  <si>
    <t xml:space="preserve">      % СП</t>
  </si>
  <si>
    <t>Заказчик: Администрация Еманжелинского городского поселения</t>
  </si>
  <si>
    <t>"УТВЕРЖДАЮ"</t>
  </si>
  <si>
    <t xml:space="preserve">Глава Еманжелинского </t>
  </si>
  <si>
    <t>городского поселения</t>
  </si>
  <si>
    <t>_________А.Н. Хрулев</t>
  </si>
  <si>
    <t>выполнение работ по повышению технической надежности уличного освещения на ул. Трактовая, Мемориальном комплексе п. Борисовка                                                                                                                        Еманжелинского городского поселения</t>
  </si>
  <si>
    <t xml:space="preserve">Стройка: Уличное освещение </t>
  </si>
  <si>
    <t>Стройка: уличное освещение</t>
  </si>
  <si>
    <t>Е.А. Хамидуллина</t>
  </si>
  <si>
    <t>выполнение работ по повышению технической надежности уличного освещения на ул. Трактовая, Мемориальном комплексе п. Борисовка   Еманжелинского городского поселения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</si>
</sst>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\ ##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43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23" applyFont="1" applyAlignment="1">
      <alignment horizontal="left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/>
    <xf numFmtId="0" fontId="7" fillId="0" borderId="0" xfId="24" applyFont="1" applyAlignment="1">
      <alignment horizontal="left" vertical="top"/>
    </xf>
    <xf numFmtId="0" fontId="7" fillId="0" borderId="0" xfId="0" applyFont="1"/>
    <xf numFmtId="2" fontId="9" fillId="0" borderId="0" xfId="0" applyNumberFormat="1" applyFont="1" applyAlignment="1">
      <alignment horizontal="right" vertical="top"/>
    </xf>
    <xf numFmtId="0" fontId="9" fillId="0" borderId="3" xfId="0" applyFont="1" applyBorder="1" applyAlignment="1">
      <alignment vertical="top"/>
    </xf>
    <xf numFmtId="164" fontId="9" fillId="0" borderId="4" xfId="12" applyNumberFormat="1" applyFont="1" applyBorder="1" applyAlignment="1">
      <alignment horizontal="right"/>
    </xf>
    <xf numFmtId="0" fontId="9" fillId="0" borderId="4" xfId="0" applyFont="1" applyBorder="1" applyAlignment="1">
      <alignment vertical="top"/>
    </xf>
    <xf numFmtId="0" fontId="7" fillId="0" borderId="5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164" fontId="9" fillId="0" borderId="0" xfId="12" applyNumberFormat="1" applyFont="1" applyBorder="1" applyAlignment="1">
      <alignment horizontal="right"/>
    </xf>
    <xf numFmtId="0" fontId="7" fillId="0" borderId="0" xfId="0" applyFont="1" applyBorder="1" applyAlignment="1"/>
    <xf numFmtId="0" fontId="7" fillId="0" borderId="0" xfId="6" applyFont="1" applyAlignment="1">
      <alignment horizontal="right" vertical="top" wrapText="1"/>
    </xf>
    <xf numFmtId="2" fontId="7" fillId="0" borderId="0" xfId="6" applyNumberFormat="1" applyFont="1" applyAlignment="1">
      <alignment horizontal="right" vertical="top" wrapText="1"/>
    </xf>
    <xf numFmtId="0" fontId="7" fillId="0" borderId="0" xfId="6" applyNumberFormat="1" applyFont="1" applyAlignment="1">
      <alignment horizontal="right" vertical="top" wrapText="1"/>
    </xf>
    <xf numFmtId="49" fontId="7" fillId="0" borderId="18" xfId="0" applyNumberFormat="1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top" wrapText="1"/>
    </xf>
    <xf numFmtId="2" fontId="7" fillId="0" borderId="18" xfId="0" applyNumberFormat="1" applyFont="1" applyBorder="1" applyAlignment="1">
      <alignment horizontal="right" vertical="top" wrapText="1"/>
    </xf>
    <xf numFmtId="0" fontId="7" fillId="0" borderId="19" xfId="13" applyFont="1" applyBorder="1" applyAlignment="1">
      <alignment horizontal="center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right" vertical="top" wrapText="1"/>
    </xf>
    <xf numFmtId="0" fontId="7" fillId="0" borderId="18" xfId="6" applyFont="1" applyBorder="1" applyAlignment="1">
      <alignment horizontal="right" vertical="top" wrapText="1"/>
    </xf>
    <xf numFmtId="0" fontId="7" fillId="0" borderId="0" xfId="6" applyFont="1" applyBorder="1" applyAlignment="1">
      <alignment horizontal="right" vertical="top" wrapText="1"/>
    </xf>
    <xf numFmtId="0" fontId="7" fillId="0" borderId="23" xfId="6" applyFont="1" applyBorder="1" applyAlignment="1">
      <alignment horizontal="right" vertical="top" wrapText="1"/>
    </xf>
    <xf numFmtId="0" fontId="7" fillId="0" borderId="28" xfId="6" applyFont="1" applyBorder="1" applyAlignment="1">
      <alignment horizontal="right" vertical="top" wrapText="1"/>
    </xf>
    <xf numFmtId="0" fontId="7" fillId="0" borderId="29" xfId="6" applyFont="1" applyBorder="1" applyAlignment="1">
      <alignment horizontal="right" vertical="top" wrapText="1"/>
    </xf>
    <xf numFmtId="0" fontId="7" fillId="0" borderId="19" xfId="3" applyFont="1" applyBorder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2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11" fontId="7" fillId="0" borderId="0" xfId="0" applyNumberFormat="1" applyFont="1" applyBorder="1" applyAlignment="1">
      <alignment horizontal="center" vertical="top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7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2" fontId="7" fillId="0" borderId="0" xfId="6" applyNumberFormat="1" applyFont="1" applyBorder="1" applyAlignment="1">
      <alignment horizontal="right" vertical="top" wrapText="1"/>
    </xf>
    <xf numFmtId="0" fontId="11" fillId="0" borderId="0" xfId="0" applyFont="1" applyBorder="1"/>
    <xf numFmtId="0" fontId="7" fillId="0" borderId="0" xfId="6" applyNumberFormat="1" applyFont="1" applyBorder="1" applyAlignment="1">
      <alignment horizontal="right" vertical="top" wrapText="1"/>
    </xf>
    <xf numFmtId="2" fontId="7" fillId="0" borderId="25" xfId="6" applyNumberFormat="1" applyFont="1" applyBorder="1" applyAlignment="1">
      <alignment horizontal="right" vertical="top" wrapText="1"/>
    </xf>
    <xf numFmtId="0" fontId="11" fillId="0" borderId="25" xfId="0" applyFont="1" applyBorder="1"/>
    <xf numFmtId="0" fontId="7" fillId="0" borderId="25" xfId="6" applyNumberFormat="1" applyFont="1" applyBorder="1" applyAlignment="1">
      <alignment horizontal="right" vertical="top" wrapText="1"/>
    </xf>
    <xf numFmtId="2" fontId="7" fillId="0" borderId="18" xfId="6" applyNumberFormat="1" applyFont="1" applyBorder="1" applyAlignment="1">
      <alignment horizontal="right" vertical="top" wrapText="1"/>
    </xf>
    <xf numFmtId="0" fontId="11" fillId="0" borderId="18" xfId="0" applyFont="1" applyBorder="1"/>
    <xf numFmtId="0" fontId="7" fillId="0" borderId="18" xfId="6" applyNumberFormat="1" applyFont="1" applyBorder="1" applyAlignment="1">
      <alignment horizontal="righ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/>
    </xf>
    <xf numFmtId="2" fontId="7" fillId="0" borderId="0" xfId="0" applyNumberFormat="1" applyFont="1" applyBorder="1" applyAlignment="1">
      <alignment horizontal="right" vertical="top" wrapText="1"/>
    </xf>
    <xf numFmtId="0" fontId="7" fillId="0" borderId="28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49" fontId="15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/>
    <xf numFmtId="0" fontId="9" fillId="0" borderId="0" xfId="6" applyFont="1" applyBorder="1" applyAlignment="1">
      <alignment horizontal="right" vertical="top"/>
    </xf>
    <xf numFmtId="0" fontId="9" fillId="0" borderId="28" xfId="6" applyFont="1" applyBorder="1" applyAlignment="1">
      <alignment horizontal="right" vertical="top"/>
    </xf>
    <xf numFmtId="0" fontId="10" fillId="0" borderId="0" xfId="0" applyFont="1" applyAlignment="1"/>
    <xf numFmtId="0" fontId="9" fillId="0" borderId="0" xfId="6" applyFont="1" applyBorder="1" applyAlignment="1">
      <alignment horizontal="right" vertical="top" wrapText="1"/>
    </xf>
    <xf numFmtId="0" fontId="9" fillId="0" borderId="28" xfId="6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9" fillId="0" borderId="25" xfId="6" applyFont="1" applyBorder="1" applyAlignment="1">
      <alignment horizontal="right" vertical="top" wrapText="1"/>
    </xf>
    <xf numFmtId="0" fontId="9" fillId="0" borderId="29" xfId="6" applyFont="1" applyBorder="1" applyAlignment="1">
      <alignment horizontal="right" vertical="top" wrapText="1"/>
    </xf>
    <xf numFmtId="165" fontId="9" fillId="0" borderId="0" xfId="6" applyNumberFormat="1" applyFont="1" applyBorder="1" applyAlignment="1">
      <alignment horizontal="right" vertical="top" wrapText="1"/>
    </xf>
    <xf numFmtId="165" fontId="9" fillId="0" borderId="25" xfId="6" applyNumberFormat="1" applyFont="1" applyBorder="1" applyAlignment="1">
      <alignment horizontal="right" vertical="top" wrapText="1"/>
    </xf>
    <xf numFmtId="0" fontId="7" fillId="0" borderId="0" xfId="23" applyFont="1" applyAlignment="1">
      <alignment horizontal="left"/>
    </xf>
    <xf numFmtId="49" fontId="9" fillId="0" borderId="27" xfId="6" applyNumberFormat="1" applyFont="1" applyBorder="1" applyAlignment="1">
      <alignment horizontal="left" vertical="top" wrapText="1"/>
    </xf>
    <xf numFmtId="49" fontId="9" fillId="0" borderId="25" xfId="6" applyNumberFormat="1" applyFont="1" applyBorder="1" applyAlignment="1">
      <alignment horizontal="left" vertical="top" wrapText="1"/>
    </xf>
    <xf numFmtId="0" fontId="9" fillId="0" borderId="26" xfId="6" applyFont="1" applyBorder="1" applyAlignment="1">
      <alignment horizontal="left" vertical="top"/>
    </xf>
    <xf numFmtId="0" fontId="9" fillId="0" borderId="0" xfId="6" applyFont="1" applyBorder="1" applyAlignment="1">
      <alignment horizontal="left" vertical="top"/>
    </xf>
    <xf numFmtId="49" fontId="9" fillId="0" borderId="26" xfId="6" applyNumberFormat="1" applyFont="1" applyBorder="1" applyAlignment="1">
      <alignment horizontal="left" vertical="top" wrapText="1"/>
    </xf>
    <xf numFmtId="49" fontId="9" fillId="0" borderId="0" xfId="6" applyNumberFormat="1" applyFont="1" applyBorder="1" applyAlignment="1">
      <alignment horizontal="left" vertical="top" wrapText="1"/>
    </xf>
    <xf numFmtId="0" fontId="7" fillId="0" borderId="22" xfId="6" applyFont="1" applyBorder="1" applyAlignment="1">
      <alignment horizontal="left" vertical="top" wrapText="1"/>
    </xf>
    <xf numFmtId="0" fontId="7" fillId="0" borderId="18" xfId="6" applyFont="1" applyBorder="1" applyAlignment="1">
      <alignment horizontal="left" vertical="top" wrapText="1"/>
    </xf>
    <xf numFmtId="0" fontId="7" fillId="0" borderId="26" xfId="6" applyFont="1" applyBorder="1" applyAlignment="1">
      <alignment horizontal="left" vertical="top" wrapText="1"/>
    </xf>
    <xf numFmtId="0" fontId="7" fillId="0" borderId="0" xfId="6" applyFont="1" applyBorder="1" applyAlignment="1">
      <alignment horizontal="left" vertical="top" wrapText="1"/>
    </xf>
    <xf numFmtId="0" fontId="9" fillId="0" borderId="26" xfId="6" applyFont="1" applyBorder="1" applyAlignment="1">
      <alignment horizontal="left" vertical="top" wrapText="1"/>
    </xf>
    <xf numFmtId="0" fontId="9" fillId="0" borderId="0" xfId="6" applyFont="1" applyBorder="1" applyAlignment="1">
      <alignment horizontal="left" vertical="top" wrapText="1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7" fillId="0" borderId="0" xfId="23" applyFont="1" applyAlignment="1">
      <alignment horizontal="left"/>
    </xf>
    <xf numFmtId="164" fontId="9" fillId="0" borderId="10" xfId="12" applyNumberFormat="1" applyFont="1" applyBorder="1" applyAlignment="1">
      <alignment horizontal="right"/>
    </xf>
    <xf numFmtId="164" fontId="9" fillId="0" borderId="4" xfId="12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10" fillId="0" borderId="10" xfId="10" applyNumberFormat="1" applyFont="1" applyBorder="1" applyAlignment="1">
      <alignment horizontal="right"/>
    </xf>
    <xf numFmtId="2" fontId="10" fillId="0" borderId="4" xfId="1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9" fillId="0" borderId="27" xfId="6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23" applyFont="1" applyAlignment="1">
      <alignment horizontal="center" wrapText="1"/>
    </xf>
    <xf numFmtId="0" fontId="7" fillId="0" borderId="0" xfId="23" applyFont="1" applyAlignment="1">
      <alignment horizontal="left" vertical="center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89"/>
  <sheetViews>
    <sheetView showGridLines="0" workbookViewId="0">
      <selection activeCell="A7" sqref="A7:U7"/>
    </sheetView>
  </sheetViews>
  <sheetFormatPr defaultRowHeight="12.75"/>
  <cols>
    <col min="1" max="1" width="6" style="14" customWidth="1"/>
    <col min="2" max="2" width="35.7109375" style="14" customWidth="1"/>
    <col min="3" max="3" width="11.85546875" style="14" customWidth="1"/>
    <col min="4" max="6" width="11.5703125" style="14" customWidth="1"/>
    <col min="7" max="7" width="11.42578125" style="14" bestFit="1" customWidth="1"/>
    <col min="8" max="8" width="11.85546875" style="14" customWidth="1"/>
    <col min="9" max="9" width="11.5703125" style="14" customWidth="1"/>
    <col min="10" max="10" width="12.7109375" style="14" customWidth="1"/>
    <col min="11" max="11" width="11.5703125" style="14" customWidth="1"/>
    <col min="12" max="20" width="9.140625" style="14" hidden="1" customWidth="1"/>
    <col min="21" max="21" width="11.5703125" style="14" customWidth="1"/>
    <col min="22" max="16384" width="9.140625" style="14"/>
  </cols>
  <sheetData>
    <row r="1" spans="1:21" s="3" customFormat="1">
      <c r="A1" s="1" t="s">
        <v>415</v>
      </c>
      <c r="B1" s="2"/>
      <c r="C1" s="2"/>
      <c r="D1" s="2"/>
      <c r="J1" s="14" t="s">
        <v>416</v>
      </c>
      <c r="K1" s="14"/>
      <c r="L1" s="14"/>
    </row>
    <row r="2" spans="1:21" s="3" customFormat="1" ht="11.25">
      <c r="A2" s="93" t="s">
        <v>421</v>
      </c>
      <c r="B2" s="2"/>
      <c r="C2" s="2"/>
      <c r="D2" s="2"/>
      <c r="J2" s="3" t="s">
        <v>417</v>
      </c>
    </row>
    <row r="3" spans="1:21" s="3" customFormat="1" ht="11.25">
      <c r="A3" s="1"/>
      <c r="B3" s="2"/>
      <c r="C3" s="2"/>
      <c r="D3" s="2"/>
      <c r="J3" s="3" t="s">
        <v>418</v>
      </c>
    </row>
    <row r="4" spans="1:21" s="3" customFormat="1" ht="11.25">
      <c r="A4" s="4" t="s">
        <v>37</v>
      </c>
      <c r="B4" s="2"/>
      <c r="C4" s="2"/>
      <c r="D4" s="2"/>
      <c r="J4" s="3" t="s">
        <v>419</v>
      </c>
    </row>
    <row r="5" spans="1:21" s="3" customFormat="1" ht="14.25">
      <c r="A5" s="106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3" customFormat="1" ht="11.25">
      <c r="A6" s="107" t="s">
        <v>36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3" customFormat="1" ht="21.75" customHeight="1">
      <c r="A7" s="141" t="s">
        <v>420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1" s="3" customFormat="1" ht="11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s="3" customFormat="1" ht="11.25"/>
    <row r="10" spans="1:21" s="3" customFormat="1" ht="11.25">
      <c r="G10" s="111" t="s">
        <v>20</v>
      </c>
      <c r="H10" s="112"/>
      <c r="I10" s="113"/>
      <c r="J10" s="111" t="s">
        <v>21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3"/>
    </row>
    <row r="11" spans="1:21" s="3" customFormat="1">
      <c r="F11" s="7" t="s">
        <v>4</v>
      </c>
      <c r="G11" s="114">
        <f>65744.74/1000</f>
        <v>65.744740000000007</v>
      </c>
      <c r="H11" s="115"/>
      <c r="I11" s="18" t="s">
        <v>5</v>
      </c>
      <c r="J11" s="109">
        <f>281000/1000</f>
        <v>281</v>
      </c>
      <c r="K11" s="110"/>
      <c r="L11" s="19"/>
      <c r="M11" s="19"/>
      <c r="N11" s="19"/>
      <c r="O11" s="19"/>
      <c r="P11" s="19"/>
      <c r="Q11" s="19"/>
      <c r="R11" s="19"/>
      <c r="S11" s="19"/>
      <c r="T11" s="19"/>
      <c r="U11" s="18" t="s">
        <v>5</v>
      </c>
    </row>
    <row r="12" spans="1:21" s="3" customFormat="1">
      <c r="F12" s="7" t="s">
        <v>6</v>
      </c>
      <c r="G12" s="114">
        <f>(704.02+228.65)/1000</f>
        <v>0.93267</v>
      </c>
      <c r="H12" s="115"/>
      <c r="I12" s="18" t="s">
        <v>7</v>
      </c>
      <c r="J12" s="109">
        <f>(704.02+228.65)/1000</f>
        <v>0.93267</v>
      </c>
      <c r="K12" s="110"/>
      <c r="L12" s="19"/>
      <c r="M12" s="19"/>
      <c r="N12" s="19"/>
      <c r="O12" s="19"/>
      <c r="P12" s="19"/>
      <c r="Q12" s="19"/>
      <c r="R12" s="19"/>
      <c r="S12" s="19"/>
      <c r="T12" s="19"/>
      <c r="U12" s="18" t="s">
        <v>7</v>
      </c>
    </row>
    <row r="13" spans="1:21" s="3" customFormat="1">
      <c r="F13" s="7" t="s">
        <v>8</v>
      </c>
      <c r="G13" s="114">
        <f>11610.69/1000</f>
        <v>11.61069</v>
      </c>
      <c r="H13" s="115"/>
      <c r="I13" s="18" t="s">
        <v>5</v>
      </c>
      <c r="J13" s="109">
        <f>68761.11/1000</f>
        <v>68.761110000000002</v>
      </c>
      <c r="K13" s="110"/>
      <c r="L13" s="19"/>
      <c r="M13" s="19"/>
      <c r="N13" s="19"/>
      <c r="O13" s="19"/>
      <c r="P13" s="19"/>
      <c r="Q13" s="19"/>
      <c r="R13" s="19"/>
      <c r="S13" s="19"/>
      <c r="T13" s="19"/>
      <c r="U13" s="18" t="s">
        <v>5</v>
      </c>
    </row>
    <row r="14" spans="1:21" s="3" customFormat="1" ht="11.25">
      <c r="F14" s="2"/>
      <c r="G14" s="22"/>
      <c r="H14" s="22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1:21" s="3" customFormat="1" ht="11.25">
      <c r="B15" s="2"/>
      <c r="C15" s="2"/>
      <c r="D15" s="2"/>
      <c r="F15" s="7"/>
      <c r="G15" s="17"/>
      <c r="H15" s="1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8"/>
    </row>
    <row r="16" spans="1:21" s="3" customFormat="1" ht="11.25">
      <c r="A16" s="1" t="s">
        <v>339</v>
      </c>
    </row>
    <row r="17" spans="1:26" s="3" customFormat="1" ht="12" thickBot="1">
      <c r="A17" s="10"/>
    </row>
    <row r="18" spans="1:26" s="12" customFormat="1" ht="27" customHeight="1" thickBot="1">
      <c r="A18" s="116" t="s">
        <v>9</v>
      </c>
      <c r="B18" s="116" t="s">
        <v>10</v>
      </c>
      <c r="C18" s="116" t="s">
        <v>11</v>
      </c>
      <c r="D18" s="117" t="s">
        <v>12</v>
      </c>
      <c r="E18" s="117"/>
      <c r="F18" s="117"/>
      <c r="G18" s="117" t="s">
        <v>13</v>
      </c>
      <c r="H18" s="117"/>
      <c r="I18" s="117"/>
      <c r="J18" s="117" t="s">
        <v>14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1:26" s="12" customFormat="1" ht="22.5" customHeight="1" thickBot="1">
      <c r="A19" s="116"/>
      <c r="B19" s="116"/>
      <c r="C19" s="116"/>
      <c r="D19" s="116" t="s">
        <v>1</v>
      </c>
      <c r="E19" s="11" t="s">
        <v>15</v>
      </c>
      <c r="F19" s="11" t="s">
        <v>16</v>
      </c>
      <c r="G19" s="116" t="s">
        <v>1</v>
      </c>
      <c r="H19" s="11" t="s">
        <v>15</v>
      </c>
      <c r="I19" s="11" t="s">
        <v>16</v>
      </c>
      <c r="J19" s="116" t="s">
        <v>1</v>
      </c>
      <c r="K19" s="11" t="s">
        <v>15</v>
      </c>
      <c r="L19" s="11"/>
      <c r="M19" s="11"/>
      <c r="N19" s="11"/>
      <c r="O19" s="11"/>
      <c r="P19" s="11"/>
      <c r="Q19" s="11"/>
      <c r="R19" s="11"/>
      <c r="S19" s="11"/>
      <c r="T19" s="11"/>
      <c r="U19" s="11" t="s">
        <v>16</v>
      </c>
    </row>
    <row r="20" spans="1:26" s="12" customFormat="1" ht="22.5" customHeight="1" thickBot="1">
      <c r="A20" s="116"/>
      <c r="B20" s="116"/>
      <c r="C20" s="116"/>
      <c r="D20" s="116"/>
      <c r="E20" s="11" t="s">
        <v>17</v>
      </c>
      <c r="F20" s="11" t="s">
        <v>18</v>
      </c>
      <c r="G20" s="116"/>
      <c r="H20" s="11" t="s">
        <v>17</v>
      </c>
      <c r="I20" s="11" t="s">
        <v>18</v>
      </c>
      <c r="J20" s="116"/>
      <c r="K20" s="11" t="s">
        <v>17</v>
      </c>
      <c r="L20" s="11"/>
      <c r="M20" s="11"/>
      <c r="N20" s="11"/>
      <c r="O20" s="11"/>
      <c r="P20" s="11"/>
      <c r="Q20" s="11"/>
      <c r="R20" s="11"/>
      <c r="S20" s="11"/>
      <c r="T20" s="11"/>
      <c r="U20" s="11" t="s">
        <v>18</v>
      </c>
    </row>
    <row r="21" spans="1:26" s="2" customFormat="1" ht="11.25">
      <c r="A21" s="38">
        <v>1</v>
      </c>
      <c r="B21" s="38">
        <v>2</v>
      </c>
      <c r="C21" s="38">
        <v>3</v>
      </c>
      <c r="D21" s="38">
        <v>4</v>
      </c>
      <c r="E21" s="38">
        <v>5</v>
      </c>
      <c r="F21" s="38">
        <v>6</v>
      </c>
      <c r="G21" s="38">
        <v>7</v>
      </c>
      <c r="H21" s="38">
        <v>8</v>
      </c>
      <c r="I21" s="38">
        <v>9</v>
      </c>
      <c r="J21" s="38">
        <v>10</v>
      </c>
      <c r="K21" s="38">
        <v>11</v>
      </c>
      <c r="L21" s="38"/>
      <c r="M21" s="38"/>
      <c r="N21" s="38"/>
      <c r="O21" s="38"/>
      <c r="P21" s="38"/>
      <c r="Q21" s="38"/>
      <c r="R21" s="38"/>
      <c r="S21" s="38"/>
      <c r="T21" s="38"/>
      <c r="U21" s="38">
        <v>12</v>
      </c>
    </row>
    <row r="22" spans="1:26" s="13" customFormat="1" ht="48.75" customHeight="1">
      <c r="A22" s="39">
        <v>1</v>
      </c>
      <c r="B22" s="35" t="s">
        <v>38</v>
      </c>
      <c r="C22" s="36">
        <v>46</v>
      </c>
      <c r="D22" s="36">
        <v>159.35</v>
      </c>
      <c r="E22" s="36">
        <v>12.54</v>
      </c>
      <c r="F22" s="37" t="s">
        <v>39</v>
      </c>
      <c r="G22" s="37">
        <v>7330.1</v>
      </c>
      <c r="H22" s="37">
        <v>576.84</v>
      </c>
      <c r="I22" s="37" t="s">
        <v>40</v>
      </c>
      <c r="J22" s="36">
        <v>25312.42</v>
      </c>
      <c r="K22" s="36">
        <v>3458.74</v>
      </c>
      <c r="L22" s="36" t="s">
        <v>41</v>
      </c>
      <c r="M22" s="36">
        <v>105</v>
      </c>
      <c r="N22" s="36">
        <v>60</v>
      </c>
      <c r="O22" s="36">
        <v>1330.18</v>
      </c>
      <c r="P22" s="36">
        <v>760.1</v>
      </c>
      <c r="Q22" s="36">
        <v>8109.09</v>
      </c>
      <c r="R22" s="36">
        <v>4633.76</v>
      </c>
      <c r="S22" s="36" t="s">
        <v>42</v>
      </c>
      <c r="T22" s="36"/>
      <c r="U22" s="40" t="s">
        <v>43</v>
      </c>
    </row>
    <row r="23" spans="1:26" s="78" customFormat="1" ht="22.5">
      <c r="A23" s="74"/>
      <c r="B23" s="79" t="s">
        <v>340</v>
      </c>
      <c r="C23" s="80" t="s">
        <v>341</v>
      </c>
      <c r="D23" s="75"/>
      <c r="E23" s="75"/>
      <c r="F23" s="76"/>
      <c r="G23" s="76" t="s">
        <v>342</v>
      </c>
      <c r="H23" s="76"/>
      <c r="I23" s="76"/>
      <c r="J23" s="75" t="s">
        <v>343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7"/>
    </row>
    <row r="24" spans="1:26" s="78" customFormat="1" ht="11.25">
      <c r="A24" s="74"/>
      <c r="B24" s="79" t="s">
        <v>344</v>
      </c>
      <c r="C24" s="80" t="s">
        <v>345</v>
      </c>
      <c r="D24" s="75"/>
      <c r="E24" s="75"/>
      <c r="F24" s="76"/>
      <c r="G24" s="76" t="s">
        <v>346</v>
      </c>
      <c r="H24" s="76"/>
      <c r="I24" s="76"/>
      <c r="J24" s="75" t="s">
        <v>347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7"/>
    </row>
    <row r="25" spans="1:26" s="13" customFormat="1" ht="72" customHeight="1">
      <c r="A25" s="39">
        <v>2</v>
      </c>
      <c r="B25" s="35" t="s">
        <v>44</v>
      </c>
      <c r="C25" s="36">
        <v>46</v>
      </c>
      <c r="D25" s="36">
        <v>55.24</v>
      </c>
      <c r="E25" s="36">
        <v>4.54</v>
      </c>
      <c r="F25" s="37" t="s">
        <v>45</v>
      </c>
      <c r="G25" s="37">
        <v>2541.04</v>
      </c>
      <c r="H25" s="37">
        <v>208.84</v>
      </c>
      <c r="I25" s="37" t="s">
        <v>46</v>
      </c>
      <c r="J25" s="36">
        <v>9140.2000000000007</v>
      </c>
      <c r="K25" s="36">
        <v>1268.68</v>
      </c>
      <c r="L25" s="36" t="s">
        <v>41</v>
      </c>
      <c r="M25" s="36">
        <v>105</v>
      </c>
      <c r="N25" s="36">
        <v>60</v>
      </c>
      <c r="O25" s="36">
        <v>570.91</v>
      </c>
      <c r="P25" s="36">
        <v>326.23</v>
      </c>
      <c r="Q25" s="36">
        <v>3506.1</v>
      </c>
      <c r="R25" s="36">
        <v>2003.48</v>
      </c>
      <c r="S25" s="36" t="s">
        <v>42</v>
      </c>
      <c r="T25" s="36"/>
      <c r="U25" s="40" t="s">
        <v>47</v>
      </c>
    </row>
    <row r="26" spans="1:26" s="78" customFormat="1" ht="22.5">
      <c r="A26" s="74"/>
      <c r="B26" s="79" t="s">
        <v>340</v>
      </c>
      <c r="C26" s="80" t="s">
        <v>341</v>
      </c>
      <c r="D26" s="75"/>
      <c r="E26" s="75"/>
      <c r="F26" s="76"/>
      <c r="G26" s="76" t="s">
        <v>348</v>
      </c>
      <c r="H26" s="76"/>
      <c r="I26" s="76"/>
      <c r="J26" s="75" t="s">
        <v>349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7"/>
    </row>
    <row r="27" spans="1:26" s="78" customFormat="1" ht="11.25">
      <c r="A27" s="74"/>
      <c r="B27" s="79" t="s">
        <v>344</v>
      </c>
      <c r="C27" s="80" t="s">
        <v>345</v>
      </c>
      <c r="D27" s="75"/>
      <c r="E27" s="75"/>
      <c r="F27" s="76"/>
      <c r="G27" s="76" t="s">
        <v>350</v>
      </c>
      <c r="H27" s="76"/>
      <c r="I27" s="76"/>
      <c r="J27" s="75" t="s">
        <v>351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7"/>
    </row>
    <row r="28" spans="1:26" s="2" customFormat="1" ht="59.25" customHeight="1">
      <c r="A28" s="39">
        <v>3</v>
      </c>
      <c r="B28" s="35" t="s">
        <v>48</v>
      </c>
      <c r="C28" s="36">
        <v>46</v>
      </c>
      <c r="D28" s="36">
        <v>191.71</v>
      </c>
      <c r="E28" s="36" t="s">
        <v>49</v>
      </c>
      <c r="F28" s="37" t="s">
        <v>50</v>
      </c>
      <c r="G28" s="37">
        <v>8818.66</v>
      </c>
      <c r="H28" s="37" t="s">
        <v>51</v>
      </c>
      <c r="I28" s="37" t="s">
        <v>52</v>
      </c>
      <c r="J28" s="36">
        <v>31926.3</v>
      </c>
      <c r="K28" s="36" t="s">
        <v>53</v>
      </c>
      <c r="L28" s="36" t="s">
        <v>41</v>
      </c>
      <c r="M28" s="36">
        <v>105</v>
      </c>
      <c r="N28" s="36">
        <v>60</v>
      </c>
      <c r="O28" s="36">
        <v>2584.0500000000002</v>
      </c>
      <c r="P28" s="36">
        <v>1476.6</v>
      </c>
      <c r="Q28" s="36">
        <v>14304.05</v>
      </c>
      <c r="R28" s="36">
        <v>8173.74</v>
      </c>
      <c r="S28" s="36" t="s">
        <v>42</v>
      </c>
      <c r="T28" s="36"/>
      <c r="U28" s="40" t="s">
        <v>54</v>
      </c>
      <c r="V28" s="13"/>
      <c r="W28" s="13"/>
      <c r="X28" s="13"/>
      <c r="Y28" s="13"/>
      <c r="Z28" s="13"/>
    </row>
    <row r="29" spans="1:26" s="28" customFormat="1" ht="22.5">
      <c r="A29" s="74"/>
      <c r="B29" s="79" t="s">
        <v>340</v>
      </c>
      <c r="C29" s="80" t="s">
        <v>341</v>
      </c>
      <c r="D29" s="75"/>
      <c r="E29" s="75"/>
      <c r="F29" s="76"/>
      <c r="G29" s="76" t="s">
        <v>352</v>
      </c>
      <c r="H29" s="76"/>
      <c r="I29" s="76"/>
      <c r="J29" s="75" t="s">
        <v>353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7"/>
      <c r="V29" s="78"/>
      <c r="W29" s="78"/>
      <c r="X29" s="78"/>
      <c r="Y29" s="78"/>
      <c r="Z29" s="78"/>
    </row>
    <row r="30" spans="1:26" s="28" customFormat="1" ht="11.25">
      <c r="A30" s="74"/>
      <c r="B30" s="79" t="s">
        <v>344</v>
      </c>
      <c r="C30" s="80" t="s">
        <v>345</v>
      </c>
      <c r="D30" s="75"/>
      <c r="E30" s="75"/>
      <c r="F30" s="76"/>
      <c r="G30" s="76" t="s">
        <v>354</v>
      </c>
      <c r="H30" s="76"/>
      <c r="I30" s="76"/>
      <c r="J30" s="75" t="s">
        <v>355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7"/>
      <c r="V30" s="78"/>
      <c r="W30" s="78"/>
      <c r="X30" s="78"/>
      <c r="Y30" s="78"/>
      <c r="Z30" s="78"/>
    </row>
    <row r="31" spans="1:26" s="2" customFormat="1" ht="78.75">
      <c r="A31" s="39">
        <v>4</v>
      </c>
      <c r="B31" s="35" t="s">
        <v>55</v>
      </c>
      <c r="C31" s="36">
        <v>46</v>
      </c>
      <c r="D31" s="36">
        <v>242.42</v>
      </c>
      <c r="E31" s="36" t="s">
        <v>56</v>
      </c>
      <c r="F31" s="37" t="s">
        <v>57</v>
      </c>
      <c r="G31" s="37">
        <v>11151.32</v>
      </c>
      <c r="H31" s="37" t="s">
        <v>58</v>
      </c>
      <c r="I31" s="37" t="s">
        <v>59</v>
      </c>
      <c r="J31" s="36">
        <v>39377.839999999997</v>
      </c>
      <c r="K31" s="36" t="s">
        <v>60</v>
      </c>
      <c r="L31" s="36" t="s">
        <v>41</v>
      </c>
      <c r="M31" s="36">
        <v>95</v>
      </c>
      <c r="N31" s="36">
        <v>65</v>
      </c>
      <c r="O31" s="36">
        <v>2671.38</v>
      </c>
      <c r="P31" s="36">
        <v>1827.79</v>
      </c>
      <c r="Q31" s="36">
        <v>15853.05</v>
      </c>
      <c r="R31" s="36">
        <v>10846.82</v>
      </c>
      <c r="S31" s="36" t="s">
        <v>42</v>
      </c>
      <c r="T31" s="36"/>
      <c r="U31" s="40" t="s">
        <v>61</v>
      </c>
      <c r="V31" s="13"/>
      <c r="W31" s="13"/>
      <c r="X31" s="13"/>
      <c r="Y31" s="13"/>
      <c r="Z31" s="13"/>
    </row>
    <row r="32" spans="1:26" s="28" customFormat="1" ht="22.5">
      <c r="A32" s="74"/>
      <c r="B32" s="79" t="s">
        <v>340</v>
      </c>
      <c r="C32" s="80" t="s">
        <v>356</v>
      </c>
      <c r="D32" s="75"/>
      <c r="E32" s="75"/>
      <c r="F32" s="76"/>
      <c r="G32" s="76" t="s">
        <v>357</v>
      </c>
      <c r="H32" s="76"/>
      <c r="I32" s="76"/>
      <c r="J32" s="75" t="s">
        <v>358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7"/>
      <c r="V32" s="78"/>
      <c r="W32" s="78"/>
      <c r="X32" s="78"/>
      <c r="Y32" s="78"/>
      <c r="Z32" s="78"/>
    </row>
    <row r="33" spans="1:26" s="28" customFormat="1" ht="11.25">
      <c r="A33" s="74"/>
      <c r="B33" s="79" t="s">
        <v>344</v>
      </c>
      <c r="C33" s="80" t="s">
        <v>359</v>
      </c>
      <c r="D33" s="75"/>
      <c r="E33" s="75"/>
      <c r="F33" s="76"/>
      <c r="G33" s="76" t="s">
        <v>360</v>
      </c>
      <c r="H33" s="76"/>
      <c r="I33" s="76"/>
      <c r="J33" s="75" t="s">
        <v>361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7"/>
      <c r="V33" s="78"/>
      <c r="W33" s="78"/>
      <c r="X33" s="78"/>
      <c r="Y33" s="78"/>
      <c r="Z33" s="78"/>
    </row>
    <row r="34" spans="1:26" s="2" customFormat="1" ht="56.25">
      <c r="A34" s="39">
        <v>5</v>
      </c>
      <c r="B34" s="35" t="s">
        <v>62</v>
      </c>
      <c r="C34" s="36">
        <v>46</v>
      </c>
      <c r="D34" s="36">
        <v>122.21</v>
      </c>
      <c r="E34" s="36" t="s">
        <v>63</v>
      </c>
      <c r="F34" s="37" t="s">
        <v>64</v>
      </c>
      <c r="G34" s="37">
        <v>5621.66</v>
      </c>
      <c r="H34" s="37" t="s">
        <v>65</v>
      </c>
      <c r="I34" s="37" t="s">
        <v>66</v>
      </c>
      <c r="J34" s="36">
        <v>22281.02</v>
      </c>
      <c r="K34" s="36" t="s">
        <v>67</v>
      </c>
      <c r="L34" s="36" t="s">
        <v>41</v>
      </c>
      <c r="M34" s="36">
        <v>95</v>
      </c>
      <c r="N34" s="36">
        <v>65</v>
      </c>
      <c r="O34" s="36">
        <v>1297.02</v>
      </c>
      <c r="P34" s="36">
        <v>887.43</v>
      </c>
      <c r="Q34" s="36">
        <v>8009.77</v>
      </c>
      <c r="R34" s="36">
        <v>5480.37</v>
      </c>
      <c r="S34" s="36" t="s">
        <v>42</v>
      </c>
      <c r="T34" s="36"/>
      <c r="U34" s="40" t="s">
        <v>68</v>
      </c>
      <c r="V34" s="13"/>
      <c r="W34" s="13"/>
      <c r="X34" s="13"/>
      <c r="Y34" s="13"/>
      <c r="Z34" s="13"/>
    </row>
    <row r="35" spans="1:26" s="28" customFormat="1" ht="22.5">
      <c r="A35" s="74"/>
      <c r="B35" s="79" t="s">
        <v>340</v>
      </c>
      <c r="C35" s="80" t="s">
        <v>356</v>
      </c>
      <c r="D35" s="75"/>
      <c r="E35" s="75"/>
      <c r="F35" s="76"/>
      <c r="G35" s="76" t="s">
        <v>362</v>
      </c>
      <c r="H35" s="76"/>
      <c r="I35" s="76"/>
      <c r="J35" s="75" t="s">
        <v>363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7"/>
      <c r="V35" s="78"/>
      <c r="W35" s="78"/>
      <c r="X35" s="78"/>
      <c r="Y35" s="78"/>
      <c r="Z35" s="78"/>
    </row>
    <row r="36" spans="1:26" s="28" customFormat="1" ht="11.25">
      <c r="A36" s="74"/>
      <c r="B36" s="79" t="s">
        <v>344</v>
      </c>
      <c r="C36" s="80" t="s">
        <v>359</v>
      </c>
      <c r="D36" s="75"/>
      <c r="E36" s="75"/>
      <c r="F36" s="76"/>
      <c r="G36" s="76" t="s">
        <v>364</v>
      </c>
      <c r="H36" s="76"/>
      <c r="I36" s="76"/>
      <c r="J36" s="75" t="s">
        <v>365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7"/>
      <c r="V36" s="78"/>
      <c r="W36" s="78"/>
      <c r="X36" s="78"/>
      <c r="Y36" s="78"/>
      <c r="Z36" s="78"/>
    </row>
    <row r="37" spans="1:26" s="2" customFormat="1" ht="49.5" customHeight="1">
      <c r="A37" s="39">
        <v>6</v>
      </c>
      <c r="B37" s="35" t="s">
        <v>69</v>
      </c>
      <c r="C37" s="36">
        <v>10</v>
      </c>
      <c r="D37" s="36">
        <v>48.24</v>
      </c>
      <c r="E37" s="36">
        <v>13.46</v>
      </c>
      <c r="F37" s="37" t="s">
        <v>70</v>
      </c>
      <c r="G37" s="37">
        <v>482.4</v>
      </c>
      <c r="H37" s="37">
        <v>134.6</v>
      </c>
      <c r="I37" s="37" t="s">
        <v>71</v>
      </c>
      <c r="J37" s="36">
        <v>1990.9</v>
      </c>
      <c r="K37" s="36">
        <v>827.7</v>
      </c>
      <c r="L37" s="36" t="s">
        <v>41</v>
      </c>
      <c r="M37" s="36">
        <v>105</v>
      </c>
      <c r="N37" s="36">
        <v>60</v>
      </c>
      <c r="O37" s="36">
        <v>186.06</v>
      </c>
      <c r="P37" s="36">
        <v>106.32</v>
      </c>
      <c r="Q37" s="36">
        <v>1145.45</v>
      </c>
      <c r="R37" s="36">
        <v>654.54</v>
      </c>
      <c r="S37" s="36" t="s">
        <v>42</v>
      </c>
      <c r="T37" s="36"/>
      <c r="U37" s="40" t="s">
        <v>72</v>
      </c>
      <c r="V37" s="13"/>
      <c r="W37" s="13"/>
      <c r="X37" s="13"/>
      <c r="Y37" s="13"/>
      <c r="Z37" s="13"/>
    </row>
    <row r="38" spans="1:26" s="28" customFormat="1" ht="22.5">
      <c r="A38" s="74"/>
      <c r="B38" s="79" t="s">
        <v>340</v>
      </c>
      <c r="C38" s="80" t="s">
        <v>341</v>
      </c>
      <c r="D38" s="75"/>
      <c r="E38" s="75"/>
      <c r="F38" s="76"/>
      <c r="G38" s="76" t="s">
        <v>366</v>
      </c>
      <c r="H38" s="76"/>
      <c r="I38" s="76"/>
      <c r="J38" s="75" t="s">
        <v>367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7"/>
      <c r="V38" s="78"/>
      <c r="W38" s="78"/>
      <c r="X38" s="78"/>
      <c r="Y38" s="78"/>
      <c r="Z38" s="78"/>
    </row>
    <row r="39" spans="1:26" s="28" customFormat="1" ht="11.25">
      <c r="A39" s="74"/>
      <c r="B39" s="79" t="s">
        <v>344</v>
      </c>
      <c r="C39" s="80" t="s">
        <v>345</v>
      </c>
      <c r="D39" s="75"/>
      <c r="E39" s="75"/>
      <c r="F39" s="76"/>
      <c r="G39" s="76" t="s">
        <v>368</v>
      </c>
      <c r="H39" s="76"/>
      <c r="I39" s="76"/>
      <c r="J39" s="75" t="s">
        <v>369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7"/>
      <c r="V39" s="78"/>
      <c r="W39" s="78"/>
      <c r="X39" s="78"/>
      <c r="Y39" s="78"/>
      <c r="Z39" s="78"/>
    </row>
    <row r="40" spans="1:26" s="16" customFormat="1" ht="60.75" customHeight="1">
      <c r="A40" s="39">
        <v>7</v>
      </c>
      <c r="B40" s="35" t="s">
        <v>73</v>
      </c>
      <c r="C40" s="36">
        <v>2.5</v>
      </c>
      <c r="D40" s="36">
        <v>1173.8699999999999</v>
      </c>
      <c r="E40" s="36" t="s">
        <v>74</v>
      </c>
      <c r="F40" s="37" t="s">
        <v>75</v>
      </c>
      <c r="G40" s="37">
        <v>2934.68</v>
      </c>
      <c r="H40" s="37" t="s">
        <v>76</v>
      </c>
      <c r="I40" s="37" t="s">
        <v>77</v>
      </c>
      <c r="J40" s="36">
        <v>12204</v>
      </c>
      <c r="K40" s="36" t="s">
        <v>78</v>
      </c>
      <c r="L40" s="36" t="s">
        <v>41</v>
      </c>
      <c r="M40" s="36">
        <v>105</v>
      </c>
      <c r="N40" s="36">
        <v>60</v>
      </c>
      <c r="O40" s="36">
        <v>1254.9100000000001</v>
      </c>
      <c r="P40" s="36">
        <v>717.09</v>
      </c>
      <c r="Q40" s="36">
        <v>7406.05</v>
      </c>
      <c r="R40" s="36">
        <v>4232.03</v>
      </c>
      <c r="S40" s="36" t="s">
        <v>42</v>
      </c>
      <c r="T40" s="36"/>
      <c r="U40" s="40" t="s">
        <v>79</v>
      </c>
      <c r="V40" s="13"/>
      <c r="W40" s="13"/>
      <c r="X40" s="13"/>
      <c r="Y40" s="13"/>
      <c r="Z40" s="13"/>
    </row>
    <row r="41" spans="1:26" s="81" customFormat="1" ht="22.5">
      <c r="A41" s="74"/>
      <c r="B41" s="79" t="s">
        <v>340</v>
      </c>
      <c r="C41" s="80" t="s">
        <v>341</v>
      </c>
      <c r="D41" s="75"/>
      <c r="E41" s="75"/>
      <c r="F41" s="76"/>
      <c r="G41" s="76" t="s">
        <v>370</v>
      </c>
      <c r="H41" s="76"/>
      <c r="I41" s="76"/>
      <c r="J41" s="75" t="s">
        <v>371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7"/>
      <c r="V41" s="78"/>
      <c r="W41" s="78"/>
      <c r="X41" s="78"/>
      <c r="Y41" s="78"/>
      <c r="Z41" s="78"/>
    </row>
    <row r="42" spans="1:26" s="81" customFormat="1" ht="11.25">
      <c r="A42" s="74"/>
      <c r="B42" s="79" t="s">
        <v>344</v>
      </c>
      <c r="C42" s="80" t="s">
        <v>345</v>
      </c>
      <c r="D42" s="75"/>
      <c r="E42" s="75"/>
      <c r="F42" s="76"/>
      <c r="G42" s="76" t="s">
        <v>372</v>
      </c>
      <c r="H42" s="76"/>
      <c r="I42" s="76"/>
      <c r="J42" s="75" t="s">
        <v>373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7"/>
      <c r="V42" s="78"/>
      <c r="W42" s="78"/>
      <c r="X42" s="78"/>
      <c r="Y42" s="78"/>
      <c r="Z42" s="78"/>
    </row>
    <row r="43" spans="1:26" ht="81.75" customHeight="1">
      <c r="A43" s="39">
        <v>8</v>
      </c>
      <c r="B43" s="35" t="s">
        <v>80</v>
      </c>
      <c r="C43" s="36">
        <v>2.1399999999999999E-2</v>
      </c>
      <c r="D43" s="36">
        <v>4360.43</v>
      </c>
      <c r="E43" s="36"/>
      <c r="F43" s="37" t="s">
        <v>81</v>
      </c>
      <c r="G43" s="37">
        <v>93.31</v>
      </c>
      <c r="H43" s="37"/>
      <c r="I43" s="37" t="s">
        <v>82</v>
      </c>
      <c r="J43" s="36">
        <v>312.66000000000003</v>
      </c>
      <c r="K43" s="36"/>
      <c r="L43" s="36" t="s">
        <v>41</v>
      </c>
      <c r="M43" s="36">
        <v>95</v>
      </c>
      <c r="N43" s="36">
        <v>50</v>
      </c>
      <c r="O43" s="36">
        <v>11.1</v>
      </c>
      <c r="P43" s="36">
        <v>5.84</v>
      </c>
      <c r="Q43" s="36">
        <v>68.540000000000006</v>
      </c>
      <c r="R43" s="36">
        <v>36.08</v>
      </c>
      <c r="S43" s="36" t="s">
        <v>42</v>
      </c>
      <c r="T43" s="36"/>
      <c r="U43" s="40" t="s">
        <v>83</v>
      </c>
      <c r="V43" s="13"/>
      <c r="W43" s="13"/>
      <c r="X43" s="13"/>
      <c r="Y43" s="13"/>
      <c r="Z43" s="13"/>
    </row>
    <row r="44" spans="1:26" s="66" customFormat="1" ht="22.5">
      <c r="A44" s="74"/>
      <c r="B44" s="79" t="s">
        <v>340</v>
      </c>
      <c r="C44" s="80" t="s">
        <v>356</v>
      </c>
      <c r="D44" s="75"/>
      <c r="E44" s="75"/>
      <c r="F44" s="76"/>
      <c r="G44" s="76" t="s">
        <v>374</v>
      </c>
      <c r="H44" s="76"/>
      <c r="I44" s="76"/>
      <c r="J44" s="75" t="s">
        <v>375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7"/>
      <c r="V44" s="78"/>
      <c r="W44" s="78"/>
      <c r="X44" s="78"/>
      <c r="Y44" s="78"/>
      <c r="Z44" s="78"/>
    </row>
    <row r="45" spans="1:26" s="66" customFormat="1">
      <c r="A45" s="74"/>
      <c r="B45" s="79" t="s">
        <v>344</v>
      </c>
      <c r="C45" s="80" t="s">
        <v>376</v>
      </c>
      <c r="D45" s="75"/>
      <c r="E45" s="75"/>
      <c r="F45" s="76"/>
      <c r="G45" s="76" t="s">
        <v>377</v>
      </c>
      <c r="H45" s="76"/>
      <c r="I45" s="76"/>
      <c r="J45" s="75" t="s">
        <v>378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7"/>
      <c r="V45" s="78"/>
      <c r="W45" s="78"/>
      <c r="X45" s="78"/>
      <c r="Y45" s="78"/>
      <c r="Z45" s="78"/>
    </row>
    <row r="46" spans="1:26" ht="91.5" customHeight="1">
      <c r="A46" s="39">
        <v>9</v>
      </c>
      <c r="B46" s="35" t="s">
        <v>84</v>
      </c>
      <c r="C46" s="36">
        <v>2.5</v>
      </c>
      <c r="D46" s="36">
        <v>1080.94</v>
      </c>
      <c r="E46" s="36" t="s">
        <v>85</v>
      </c>
      <c r="F46" s="37" t="s">
        <v>86</v>
      </c>
      <c r="G46" s="37">
        <v>2702.35</v>
      </c>
      <c r="H46" s="37" t="s">
        <v>87</v>
      </c>
      <c r="I46" s="37" t="s">
        <v>88</v>
      </c>
      <c r="J46" s="36">
        <v>6252.48</v>
      </c>
      <c r="K46" s="36" t="s">
        <v>89</v>
      </c>
      <c r="L46" s="36" t="s">
        <v>41</v>
      </c>
      <c r="M46" s="36">
        <v>95</v>
      </c>
      <c r="N46" s="36">
        <v>65</v>
      </c>
      <c r="O46" s="36">
        <v>418.08</v>
      </c>
      <c r="P46" s="36">
        <v>286.05</v>
      </c>
      <c r="Q46" s="36">
        <v>2471.91</v>
      </c>
      <c r="R46" s="36">
        <v>1691.31</v>
      </c>
      <c r="S46" s="36" t="s">
        <v>42</v>
      </c>
      <c r="T46" s="36"/>
      <c r="U46" s="40" t="s">
        <v>90</v>
      </c>
      <c r="V46" s="13"/>
      <c r="W46" s="13"/>
      <c r="X46" s="13"/>
      <c r="Y46" s="13"/>
      <c r="Z46" s="13"/>
    </row>
    <row r="47" spans="1:26" s="66" customFormat="1" ht="22.5">
      <c r="A47" s="74"/>
      <c r="B47" s="79" t="s">
        <v>340</v>
      </c>
      <c r="C47" s="80" t="s">
        <v>356</v>
      </c>
      <c r="D47" s="75"/>
      <c r="E47" s="75"/>
      <c r="F47" s="76"/>
      <c r="G47" s="76" t="s">
        <v>379</v>
      </c>
      <c r="H47" s="76"/>
      <c r="I47" s="76"/>
      <c r="J47" s="75" t="s">
        <v>380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7"/>
      <c r="V47" s="78"/>
      <c r="W47" s="78"/>
      <c r="X47" s="78"/>
      <c r="Y47" s="78"/>
      <c r="Z47" s="78"/>
    </row>
    <row r="48" spans="1:26" s="66" customFormat="1">
      <c r="A48" s="74"/>
      <c r="B48" s="79" t="s">
        <v>344</v>
      </c>
      <c r="C48" s="80" t="s">
        <v>359</v>
      </c>
      <c r="D48" s="75"/>
      <c r="E48" s="75"/>
      <c r="F48" s="76"/>
      <c r="G48" s="76" t="s">
        <v>381</v>
      </c>
      <c r="H48" s="76"/>
      <c r="I48" s="76"/>
      <c r="J48" s="75" t="s">
        <v>382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7"/>
      <c r="V48" s="78"/>
      <c r="W48" s="78"/>
      <c r="X48" s="78"/>
      <c r="Y48" s="78"/>
      <c r="Z48" s="78"/>
    </row>
    <row r="49" spans="1:26" ht="67.5">
      <c r="A49" s="39">
        <v>10</v>
      </c>
      <c r="B49" s="35" t="s">
        <v>91</v>
      </c>
      <c r="C49" s="36">
        <v>0.16</v>
      </c>
      <c r="D49" s="36">
        <v>4337.2</v>
      </c>
      <c r="E49" s="36" t="s">
        <v>92</v>
      </c>
      <c r="F49" s="37" t="s">
        <v>93</v>
      </c>
      <c r="G49" s="37">
        <v>693.95</v>
      </c>
      <c r="H49" s="37" t="s">
        <v>94</v>
      </c>
      <c r="I49" s="37" t="s">
        <v>95</v>
      </c>
      <c r="J49" s="36">
        <v>3150.05</v>
      </c>
      <c r="K49" s="36" t="s">
        <v>96</v>
      </c>
      <c r="L49" s="36" t="s">
        <v>41</v>
      </c>
      <c r="M49" s="36">
        <v>95</v>
      </c>
      <c r="N49" s="36">
        <v>65</v>
      </c>
      <c r="O49" s="36">
        <v>278.2</v>
      </c>
      <c r="P49" s="36">
        <v>190.35</v>
      </c>
      <c r="Q49" s="36">
        <v>1674.02</v>
      </c>
      <c r="R49" s="36">
        <v>1145.3800000000001</v>
      </c>
      <c r="S49" s="36" t="s">
        <v>42</v>
      </c>
      <c r="T49" s="36"/>
      <c r="U49" s="40" t="s">
        <v>97</v>
      </c>
      <c r="V49" s="13"/>
      <c r="W49" s="13"/>
      <c r="X49" s="13"/>
      <c r="Y49" s="13"/>
      <c r="Z49" s="13"/>
    </row>
    <row r="50" spans="1:26" s="66" customFormat="1" ht="22.5">
      <c r="A50" s="74"/>
      <c r="B50" s="79" t="s">
        <v>340</v>
      </c>
      <c r="C50" s="80" t="s">
        <v>356</v>
      </c>
      <c r="D50" s="75"/>
      <c r="E50" s="75"/>
      <c r="F50" s="76"/>
      <c r="G50" s="76" t="s">
        <v>383</v>
      </c>
      <c r="H50" s="76"/>
      <c r="I50" s="76"/>
      <c r="J50" s="75" t="s">
        <v>384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7"/>
      <c r="V50" s="78"/>
      <c r="W50" s="78"/>
      <c r="X50" s="78"/>
      <c r="Y50" s="78"/>
      <c r="Z50" s="78"/>
    </row>
    <row r="51" spans="1:26" s="66" customFormat="1">
      <c r="A51" s="74"/>
      <c r="B51" s="79" t="s">
        <v>344</v>
      </c>
      <c r="C51" s="80" t="s">
        <v>359</v>
      </c>
      <c r="D51" s="75"/>
      <c r="E51" s="75"/>
      <c r="F51" s="76"/>
      <c r="G51" s="76" t="s">
        <v>385</v>
      </c>
      <c r="H51" s="76"/>
      <c r="I51" s="76"/>
      <c r="J51" s="75" t="s">
        <v>386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7"/>
      <c r="V51" s="78"/>
      <c r="W51" s="78"/>
      <c r="X51" s="78"/>
      <c r="Y51" s="78"/>
      <c r="Z51" s="78"/>
    </row>
    <row r="52" spans="1:26" ht="45">
      <c r="A52" s="39">
        <v>11</v>
      </c>
      <c r="B52" s="35" t="s">
        <v>98</v>
      </c>
      <c r="C52" s="36">
        <v>0.2135</v>
      </c>
      <c r="D52" s="36">
        <v>921.46</v>
      </c>
      <c r="E52" s="36">
        <v>921.46</v>
      </c>
      <c r="F52" s="37"/>
      <c r="G52" s="37">
        <v>196.73</v>
      </c>
      <c r="H52" s="37">
        <v>196.73</v>
      </c>
      <c r="I52" s="37"/>
      <c r="J52" s="36">
        <v>1152.78</v>
      </c>
      <c r="K52" s="36">
        <v>1152.78</v>
      </c>
      <c r="L52" s="36" t="s">
        <v>41</v>
      </c>
      <c r="M52" s="36">
        <v>80</v>
      </c>
      <c r="N52" s="36">
        <v>45</v>
      </c>
      <c r="O52" s="36">
        <v>157.38</v>
      </c>
      <c r="P52" s="36">
        <v>88.53</v>
      </c>
      <c r="Q52" s="36">
        <v>922.22</v>
      </c>
      <c r="R52" s="36">
        <v>518.75</v>
      </c>
      <c r="S52" s="36" t="s">
        <v>42</v>
      </c>
      <c r="T52" s="36"/>
      <c r="U52" s="40"/>
      <c r="V52" s="13"/>
      <c r="W52" s="13"/>
      <c r="X52" s="13"/>
      <c r="Y52" s="13"/>
      <c r="Z52" s="13"/>
    </row>
    <row r="53" spans="1:26" s="66" customFormat="1" ht="22.5">
      <c r="A53" s="74"/>
      <c r="B53" s="79" t="s">
        <v>340</v>
      </c>
      <c r="C53" s="80" t="s">
        <v>387</v>
      </c>
      <c r="D53" s="75"/>
      <c r="E53" s="75"/>
      <c r="F53" s="76"/>
      <c r="G53" s="76" t="s">
        <v>388</v>
      </c>
      <c r="H53" s="76"/>
      <c r="I53" s="76"/>
      <c r="J53" s="75" t="s">
        <v>389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7"/>
      <c r="V53" s="78"/>
      <c r="W53" s="78"/>
      <c r="X53" s="78"/>
      <c r="Y53" s="78"/>
      <c r="Z53" s="78"/>
    </row>
    <row r="54" spans="1:26" s="66" customFormat="1">
      <c r="A54" s="74"/>
      <c r="B54" s="79" t="s">
        <v>344</v>
      </c>
      <c r="C54" s="80" t="s">
        <v>390</v>
      </c>
      <c r="D54" s="75"/>
      <c r="E54" s="75"/>
      <c r="F54" s="76"/>
      <c r="G54" s="76" t="s">
        <v>391</v>
      </c>
      <c r="H54" s="76"/>
      <c r="I54" s="76"/>
      <c r="J54" s="75" t="s">
        <v>392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7"/>
      <c r="V54" s="78"/>
      <c r="W54" s="78"/>
      <c r="X54" s="78"/>
      <c r="Y54" s="78"/>
      <c r="Z54" s="78"/>
    </row>
    <row r="55" spans="1:26" ht="78.75">
      <c r="A55" s="39">
        <v>12</v>
      </c>
      <c r="B55" s="35" t="s">
        <v>99</v>
      </c>
      <c r="C55" s="36">
        <v>1</v>
      </c>
      <c r="D55" s="36">
        <v>189.02</v>
      </c>
      <c r="E55" s="36" t="s">
        <v>100</v>
      </c>
      <c r="F55" s="37" t="s">
        <v>101</v>
      </c>
      <c r="G55" s="37">
        <v>189.02</v>
      </c>
      <c r="H55" s="37" t="s">
        <v>100</v>
      </c>
      <c r="I55" s="37" t="s">
        <v>101</v>
      </c>
      <c r="J55" s="36">
        <v>738.85</v>
      </c>
      <c r="K55" s="36" t="s">
        <v>102</v>
      </c>
      <c r="L55" s="36" t="s">
        <v>41</v>
      </c>
      <c r="M55" s="36">
        <v>95</v>
      </c>
      <c r="N55" s="36">
        <v>65</v>
      </c>
      <c r="O55" s="36">
        <v>43.29</v>
      </c>
      <c r="P55" s="36">
        <v>29.62</v>
      </c>
      <c r="Q55" s="36">
        <v>259.98</v>
      </c>
      <c r="R55" s="36">
        <v>177.88</v>
      </c>
      <c r="S55" s="36" t="s">
        <v>42</v>
      </c>
      <c r="T55" s="36"/>
      <c r="U55" s="40" t="s">
        <v>103</v>
      </c>
      <c r="V55" s="13"/>
      <c r="W55" s="13"/>
      <c r="X55" s="13"/>
      <c r="Y55" s="13"/>
      <c r="Z55" s="13"/>
    </row>
    <row r="56" spans="1:26" s="66" customFormat="1" ht="22.5">
      <c r="A56" s="74"/>
      <c r="B56" s="79" t="s">
        <v>340</v>
      </c>
      <c r="C56" s="80" t="s">
        <v>356</v>
      </c>
      <c r="D56" s="75"/>
      <c r="E56" s="75"/>
      <c r="F56" s="76"/>
      <c r="G56" s="76" t="s">
        <v>393</v>
      </c>
      <c r="H56" s="76"/>
      <c r="I56" s="76"/>
      <c r="J56" s="75" t="s">
        <v>394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7"/>
      <c r="V56" s="78"/>
      <c r="W56" s="78"/>
      <c r="X56" s="78"/>
      <c r="Y56" s="78"/>
      <c r="Z56" s="78"/>
    </row>
    <row r="57" spans="1:26" s="66" customFormat="1">
      <c r="A57" s="74"/>
      <c r="B57" s="79" t="s">
        <v>344</v>
      </c>
      <c r="C57" s="80" t="s">
        <v>359</v>
      </c>
      <c r="D57" s="75"/>
      <c r="E57" s="75"/>
      <c r="F57" s="76"/>
      <c r="G57" s="76" t="s">
        <v>395</v>
      </c>
      <c r="H57" s="76"/>
      <c r="I57" s="76"/>
      <c r="J57" s="75" t="s">
        <v>396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7"/>
      <c r="V57" s="78"/>
      <c r="W57" s="78"/>
      <c r="X57" s="78"/>
      <c r="Y57" s="78"/>
      <c r="Z57" s="78"/>
    </row>
    <row r="58" spans="1:26" ht="45">
      <c r="A58" s="39">
        <v>13</v>
      </c>
      <c r="B58" s="35" t="s">
        <v>104</v>
      </c>
      <c r="C58" s="36">
        <v>1</v>
      </c>
      <c r="D58" s="36">
        <v>13.98</v>
      </c>
      <c r="E58" s="36" t="s">
        <v>105</v>
      </c>
      <c r="F58" s="37" t="s">
        <v>106</v>
      </c>
      <c r="G58" s="37">
        <v>13.98</v>
      </c>
      <c r="H58" s="37" t="s">
        <v>105</v>
      </c>
      <c r="I58" s="37" t="s">
        <v>106</v>
      </c>
      <c r="J58" s="36">
        <v>74.84</v>
      </c>
      <c r="K58" s="36" t="s">
        <v>107</v>
      </c>
      <c r="L58" s="36" t="s">
        <v>41</v>
      </c>
      <c r="M58" s="36">
        <v>95</v>
      </c>
      <c r="N58" s="36">
        <v>65</v>
      </c>
      <c r="O58" s="36">
        <v>10.52</v>
      </c>
      <c r="P58" s="36">
        <v>7.2</v>
      </c>
      <c r="Q58" s="36">
        <v>63.07</v>
      </c>
      <c r="R58" s="36">
        <v>43.15</v>
      </c>
      <c r="S58" s="36" t="s">
        <v>42</v>
      </c>
      <c r="T58" s="36"/>
      <c r="U58" s="40" t="s">
        <v>108</v>
      </c>
      <c r="V58" s="13"/>
      <c r="W58" s="13"/>
      <c r="X58" s="13"/>
      <c r="Y58" s="13"/>
      <c r="Z58" s="13"/>
    </row>
    <row r="59" spans="1:26" s="66" customFormat="1" ht="22.5">
      <c r="A59" s="74"/>
      <c r="B59" s="79" t="s">
        <v>340</v>
      </c>
      <c r="C59" s="80" t="s">
        <v>356</v>
      </c>
      <c r="D59" s="75"/>
      <c r="E59" s="75"/>
      <c r="F59" s="76"/>
      <c r="G59" s="76" t="s">
        <v>397</v>
      </c>
      <c r="H59" s="76"/>
      <c r="I59" s="76"/>
      <c r="J59" s="75" t="s">
        <v>398</v>
      </c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7"/>
      <c r="V59" s="78"/>
      <c r="W59" s="78"/>
      <c r="X59" s="78"/>
      <c r="Y59" s="78"/>
      <c r="Z59" s="78"/>
    </row>
    <row r="60" spans="1:26" s="66" customFormat="1">
      <c r="A60" s="74"/>
      <c r="B60" s="79" t="s">
        <v>344</v>
      </c>
      <c r="C60" s="80" t="s">
        <v>359</v>
      </c>
      <c r="D60" s="75"/>
      <c r="E60" s="75"/>
      <c r="F60" s="76"/>
      <c r="G60" s="76" t="s">
        <v>399</v>
      </c>
      <c r="H60" s="76"/>
      <c r="I60" s="76"/>
      <c r="J60" s="75" t="s">
        <v>400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7"/>
      <c r="V60" s="78"/>
      <c r="W60" s="78"/>
      <c r="X60" s="78"/>
      <c r="Y60" s="78"/>
      <c r="Z60" s="78"/>
    </row>
    <row r="61" spans="1:26" ht="45">
      <c r="A61" s="39">
        <v>14</v>
      </c>
      <c r="B61" s="35" t="s">
        <v>109</v>
      </c>
      <c r="C61" s="36">
        <v>1</v>
      </c>
      <c r="D61" s="36">
        <v>128.6</v>
      </c>
      <c r="E61" s="36" t="s">
        <v>110</v>
      </c>
      <c r="F61" s="37" t="s">
        <v>111</v>
      </c>
      <c r="G61" s="37">
        <v>128.6</v>
      </c>
      <c r="H61" s="37" t="s">
        <v>110</v>
      </c>
      <c r="I61" s="37" t="s">
        <v>111</v>
      </c>
      <c r="J61" s="36">
        <v>586.32000000000005</v>
      </c>
      <c r="K61" s="36" t="s">
        <v>112</v>
      </c>
      <c r="L61" s="36" t="s">
        <v>41</v>
      </c>
      <c r="M61" s="36">
        <v>95</v>
      </c>
      <c r="N61" s="36">
        <v>65</v>
      </c>
      <c r="O61" s="36">
        <v>33.32</v>
      </c>
      <c r="P61" s="36">
        <v>22.8</v>
      </c>
      <c r="Q61" s="36">
        <v>201.98</v>
      </c>
      <c r="R61" s="36">
        <v>138.19999999999999</v>
      </c>
      <c r="S61" s="36" t="s">
        <v>42</v>
      </c>
      <c r="T61" s="36"/>
      <c r="U61" s="40" t="s">
        <v>113</v>
      </c>
      <c r="V61" s="13"/>
      <c r="W61" s="13"/>
      <c r="X61" s="13"/>
      <c r="Y61" s="13"/>
      <c r="Z61" s="13"/>
    </row>
    <row r="62" spans="1:26" s="66" customFormat="1" ht="22.5">
      <c r="A62" s="74"/>
      <c r="B62" s="79" t="s">
        <v>340</v>
      </c>
      <c r="C62" s="80" t="s">
        <v>356</v>
      </c>
      <c r="D62" s="75"/>
      <c r="E62" s="75"/>
      <c r="F62" s="76"/>
      <c r="G62" s="76" t="s">
        <v>401</v>
      </c>
      <c r="H62" s="76"/>
      <c r="I62" s="76"/>
      <c r="J62" s="75" t="s">
        <v>402</v>
      </c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7"/>
      <c r="V62" s="78"/>
      <c r="W62" s="78"/>
      <c r="X62" s="78"/>
      <c r="Y62" s="78"/>
      <c r="Z62" s="78"/>
    </row>
    <row r="63" spans="1:26" s="66" customFormat="1">
      <c r="A63" s="74"/>
      <c r="B63" s="79" t="s">
        <v>344</v>
      </c>
      <c r="C63" s="80" t="s">
        <v>359</v>
      </c>
      <c r="D63" s="75"/>
      <c r="E63" s="75"/>
      <c r="F63" s="76"/>
      <c r="G63" s="76" t="s">
        <v>403</v>
      </c>
      <c r="H63" s="76"/>
      <c r="I63" s="76"/>
      <c r="J63" s="75" t="s">
        <v>404</v>
      </c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7"/>
      <c r="V63" s="78"/>
      <c r="W63" s="78"/>
      <c r="X63" s="78"/>
      <c r="Y63" s="78"/>
      <c r="Z63" s="78"/>
    </row>
    <row r="64" spans="1:26" ht="45">
      <c r="A64" s="39">
        <v>15</v>
      </c>
      <c r="B64" s="35" t="s">
        <v>114</v>
      </c>
      <c r="C64" s="36">
        <v>24</v>
      </c>
      <c r="D64" s="36">
        <v>126.82</v>
      </c>
      <c r="E64" s="36" t="s">
        <v>115</v>
      </c>
      <c r="F64" s="37" t="s">
        <v>116</v>
      </c>
      <c r="G64" s="37">
        <v>3043.68</v>
      </c>
      <c r="H64" s="37" t="s">
        <v>117</v>
      </c>
      <c r="I64" s="37" t="s">
        <v>118</v>
      </c>
      <c r="J64" s="36">
        <v>11440.8</v>
      </c>
      <c r="K64" s="36" t="s">
        <v>119</v>
      </c>
      <c r="L64" s="36" t="s">
        <v>41</v>
      </c>
      <c r="M64" s="36">
        <v>95</v>
      </c>
      <c r="N64" s="36">
        <v>65</v>
      </c>
      <c r="O64" s="36">
        <v>538.99</v>
      </c>
      <c r="P64" s="36">
        <v>368.78</v>
      </c>
      <c r="Q64" s="36">
        <v>3328.34</v>
      </c>
      <c r="R64" s="36">
        <v>2277.29</v>
      </c>
      <c r="S64" s="36" t="s">
        <v>42</v>
      </c>
      <c r="T64" s="36"/>
      <c r="U64" s="40" t="s">
        <v>120</v>
      </c>
      <c r="V64" s="13"/>
      <c r="W64" s="13"/>
      <c r="X64" s="13"/>
      <c r="Y64" s="13"/>
      <c r="Z64" s="13"/>
    </row>
    <row r="65" spans="1:26" s="66" customFormat="1" ht="22.5">
      <c r="A65" s="74"/>
      <c r="B65" s="79" t="s">
        <v>340</v>
      </c>
      <c r="C65" s="80" t="s">
        <v>356</v>
      </c>
      <c r="D65" s="75"/>
      <c r="E65" s="75"/>
      <c r="F65" s="76"/>
      <c r="G65" s="76" t="s">
        <v>405</v>
      </c>
      <c r="H65" s="76"/>
      <c r="I65" s="76"/>
      <c r="J65" s="75" t="s">
        <v>406</v>
      </c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7"/>
      <c r="V65" s="78"/>
      <c r="W65" s="78"/>
      <c r="X65" s="78"/>
      <c r="Y65" s="78"/>
      <c r="Z65" s="78"/>
    </row>
    <row r="66" spans="1:26" s="66" customFormat="1">
      <c r="A66" s="74"/>
      <c r="B66" s="79" t="s">
        <v>344</v>
      </c>
      <c r="C66" s="80" t="s">
        <v>359</v>
      </c>
      <c r="D66" s="75"/>
      <c r="E66" s="75"/>
      <c r="F66" s="76"/>
      <c r="G66" s="76" t="s">
        <v>407</v>
      </c>
      <c r="H66" s="76"/>
      <c r="I66" s="76"/>
      <c r="J66" s="75" t="s">
        <v>408</v>
      </c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7"/>
      <c r="V66" s="78"/>
      <c r="W66" s="78"/>
      <c r="X66" s="78"/>
      <c r="Y66" s="78"/>
      <c r="Z66" s="78"/>
    </row>
    <row r="67" spans="1:26" ht="45">
      <c r="A67" s="39">
        <v>16</v>
      </c>
      <c r="B67" s="35" t="s">
        <v>121</v>
      </c>
      <c r="C67" s="36">
        <v>8</v>
      </c>
      <c r="D67" s="36">
        <v>126.82</v>
      </c>
      <c r="E67" s="36" t="s">
        <v>115</v>
      </c>
      <c r="F67" s="37" t="s">
        <v>116</v>
      </c>
      <c r="G67" s="37">
        <v>1014.56</v>
      </c>
      <c r="H67" s="37" t="s">
        <v>122</v>
      </c>
      <c r="I67" s="37" t="s">
        <v>123</v>
      </c>
      <c r="J67" s="36">
        <v>3813.6</v>
      </c>
      <c r="K67" s="36" t="s">
        <v>124</v>
      </c>
      <c r="L67" s="36" t="s">
        <v>41</v>
      </c>
      <c r="M67" s="36">
        <v>95</v>
      </c>
      <c r="N67" s="36">
        <v>65</v>
      </c>
      <c r="O67" s="36">
        <v>179.66</v>
      </c>
      <c r="P67" s="36">
        <v>122.93</v>
      </c>
      <c r="Q67" s="36">
        <v>1109.45</v>
      </c>
      <c r="R67" s="36">
        <v>759.1</v>
      </c>
      <c r="S67" s="36" t="s">
        <v>42</v>
      </c>
      <c r="T67" s="36"/>
      <c r="U67" s="40" t="s">
        <v>125</v>
      </c>
      <c r="V67" s="13"/>
      <c r="W67" s="13"/>
      <c r="X67" s="13"/>
      <c r="Y67" s="13"/>
      <c r="Z67" s="13"/>
    </row>
    <row r="68" spans="1:26" s="66" customFormat="1" ht="22.5">
      <c r="A68" s="74"/>
      <c r="B68" s="79" t="s">
        <v>340</v>
      </c>
      <c r="C68" s="80" t="s">
        <v>356</v>
      </c>
      <c r="D68" s="75"/>
      <c r="E68" s="75"/>
      <c r="F68" s="76"/>
      <c r="G68" s="76" t="s">
        <v>409</v>
      </c>
      <c r="H68" s="76"/>
      <c r="I68" s="76"/>
      <c r="J68" s="75" t="s">
        <v>410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7"/>
      <c r="V68" s="78"/>
      <c r="W68" s="78"/>
      <c r="X68" s="78"/>
      <c r="Y68" s="78"/>
      <c r="Z68" s="78"/>
    </row>
    <row r="69" spans="1:26" s="66" customFormat="1">
      <c r="A69" s="74"/>
      <c r="B69" s="79" t="s">
        <v>344</v>
      </c>
      <c r="C69" s="80" t="s">
        <v>359</v>
      </c>
      <c r="D69" s="75"/>
      <c r="E69" s="75"/>
      <c r="F69" s="76"/>
      <c r="G69" s="76" t="s">
        <v>411</v>
      </c>
      <c r="H69" s="76"/>
      <c r="I69" s="76"/>
      <c r="J69" s="75" t="s">
        <v>412</v>
      </c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7"/>
      <c r="V69" s="78"/>
      <c r="W69" s="78"/>
      <c r="X69" s="78"/>
      <c r="Y69" s="78"/>
      <c r="Z69" s="78"/>
    </row>
    <row r="70" spans="1:26" ht="33.75">
      <c r="A70" s="100" t="s">
        <v>126</v>
      </c>
      <c r="B70" s="101"/>
      <c r="C70" s="101"/>
      <c r="D70" s="101"/>
      <c r="E70" s="101"/>
      <c r="F70" s="101"/>
      <c r="G70" s="41">
        <v>46956.04</v>
      </c>
      <c r="H70" s="41" t="s">
        <v>127</v>
      </c>
      <c r="I70" s="41" t="s">
        <v>128</v>
      </c>
      <c r="J70" s="41">
        <v>169755.06</v>
      </c>
      <c r="K70" s="41" t="s">
        <v>129</v>
      </c>
      <c r="L70" s="41"/>
      <c r="M70" s="41"/>
      <c r="N70" s="41"/>
      <c r="O70" s="41"/>
      <c r="P70" s="41"/>
      <c r="Q70" s="41"/>
      <c r="R70" s="41"/>
      <c r="S70" s="41"/>
      <c r="T70" s="41"/>
      <c r="U70" s="43" t="s">
        <v>130</v>
      </c>
      <c r="V70" s="13"/>
      <c r="W70" s="13"/>
      <c r="X70" s="13"/>
      <c r="Y70" s="13"/>
      <c r="Z70" s="13"/>
    </row>
    <row r="71" spans="1:26">
      <c r="A71" s="102" t="s">
        <v>131</v>
      </c>
      <c r="B71" s="103"/>
      <c r="C71" s="103"/>
      <c r="D71" s="103"/>
      <c r="E71" s="103"/>
      <c r="F71" s="103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4"/>
      <c r="V71" s="13"/>
      <c r="W71" s="13"/>
      <c r="X71" s="13"/>
      <c r="Y71" s="13"/>
      <c r="Z71" s="13"/>
    </row>
    <row r="72" spans="1:26">
      <c r="A72" s="102" t="s">
        <v>132</v>
      </c>
      <c r="B72" s="103"/>
      <c r="C72" s="103"/>
      <c r="D72" s="103"/>
      <c r="E72" s="103"/>
      <c r="F72" s="103"/>
      <c r="G72" s="42">
        <v>11610.69</v>
      </c>
      <c r="H72" s="42"/>
      <c r="I72" s="42"/>
      <c r="J72" s="42">
        <v>68761.11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4"/>
      <c r="V72" s="13"/>
      <c r="W72" s="13"/>
      <c r="X72" s="13"/>
      <c r="Y72" s="13"/>
      <c r="Z72" s="13"/>
    </row>
    <row r="73" spans="1:26">
      <c r="A73" s="102" t="s">
        <v>133</v>
      </c>
      <c r="B73" s="103"/>
      <c r="C73" s="103"/>
      <c r="D73" s="103"/>
      <c r="E73" s="103"/>
      <c r="F73" s="103"/>
      <c r="G73" s="42">
        <v>8514.9599999999991</v>
      </c>
      <c r="H73" s="42"/>
      <c r="I73" s="42"/>
      <c r="J73" s="42">
        <v>23422.3</v>
      </c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4"/>
      <c r="V73" s="13"/>
      <c r="W73" s="13"/>
      <c r="X73" s="13"/>
      <c r="Y73" s="13"/>
      <c r="Z73" s="13"/>
    </row>
    <row r="74" spans="1:26">
      <c r="A74" s="102" t="s">
        <v>134</v>
      </c>
      <c r="B74" s="103"/>
      <c r="C74" s="103"/>
      <c r="D74" s="103"/>
      <c r="E74" s="103"/>
      <c r="F74" s="103"/>
      <c r="G74" s="42">
        <v>30050.45</v>
      </c>
      <c r="H74" s="42"/>
      <c r="I74" s="42"/>
      <c r="J74" s="42">
        <v>97466.2</v>
      </c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4"/>
      <c r="V74" s="13"/>
      <c r="W74" s="13"/>
      <c r="X74" s="13"/>
      <c r="Y74" s="13"/>
      <c r="Z74" s="13"/>
    </row>
    <row r="75" spans="1:26">
      <c r="A75" s="104" t="s">
        <v>135</v>
      </c>
      <c r="B75" s="105"/>
      <c r="C75" s="105"/>
      <c r="D75" s="105"/>
      <c r="E75" s="105"/>
      <c r="F75" s="105"/>
      <c r="G75" s="42">
        <v>11565.04</v>
      </c>
      <c r="H75" s="42"/>
      <c r="I75" s="42"/>
      <c r="J75" s="42">
        <v>68433.05</v>
      </c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4"/>
      <c r="V75" s="13"/>
      <c r="W75" s="13"/>
      <c r="X75" s="13"/>
      <c r="Y75" s="13"/>
      <c r="Z75" s="13"/>
    </row>
    <row r="76" spans="1:26">
      <c r="A76" s="104" t="s">
        <v>136</v>
      </c>
      <c r="B76" s="105"/>
      <c r="C76" s="105"/>
      <c r="D76" s="105"/>
      <c r="E76" s="105"/>
      <c r="F76" s="105"/>
      <c r="G76" s="42">
        <v>7223.66</v>
      </c>
      <c r="H76" s="42"/>
      <c r="I76" s="42"/>
      <c r="J76" s="42">
        <v>42811.89</v>
      </c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4"/>
      <c r="V76" s="13"/>
      <c r="W76" s="13"/>
      <c r="X76" s="13"/>
      <c r="Y76" s="13"/>
      <c r="Z76" s="13"/>
    </row>
    <row r="77" spans="1:26">
      <c r="A77" s="104" t="s">
        <v>137</v>
      </c>
      <c r="B77" s="105"/>
      <c r="C77" s="105"/>
      <c r="D77" s="105"/>
      <c r="E77" s="105"/>
      <c r="F77" s="105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4"/>
      <c r="V77" s="13"/>
      <c r="W77" s="13"/>
      <c r="X77" s="13"/>
      <c r="Y77" s="13"/>
      <c r="Z77" s="13"/>
    </row>
    <row r="78" spans="1:26">
      <c r="A78" s="102" t="s">
        <v>138</v>
      </c>
      <c r="B78" s="103"/>
      <c r="C78" s="103"/>
      <c r="D78" s="103"/>
      <c r="E78" s="103"/>
      <c r="F78" s="103"/>
      <c r="G78" s="42">
        <v>31972.23</v>
      </c>
      <c r="H78" s="42"/>
      <c r="I78" s="42"/>
      <c r="J78" s="42">
        <v>137753.13</v>
      </c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4"/>
      <c r="V78" s="13"/>
      <c r="W78" s="13"/>
      <c r="X78" s="13"/>
      <c r="Y78" s="13"/>
      <c r="Z78" s="13"/>
    </row>
    <row r="79" spans="1:26">
      <c r="A79" s="102" t="s">
        <v>139</v>
      </c>
      <c r="B79" s="103"/>
      <c r="C79" s="103"/>
      <c r="D79" s="103"/>
      <c r="E79" s="103"/>
      <c r="F79" s="103"/>
      <c r="G79" s="42">
        <v>33772.51</v>
      </c>
      <c r="H79" s="42"/>
      <c r="I79" s="42"/>
      <c r="J79" s="42">
        <v>143246.87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4"/>
      <c r="V79" s="13"/>
      <c r="W79" s="13"/>
      <c r="X79" s="13"/>
      <c r="Y79" s="13"/>
      <c r="Z79" s="13"/>
    </row>
    <row r="80" spans="1:26">
      <c r="A80" s="102" t="s">
        <v>140</v>
      </c>
      <c r="B80" s="103"/>
      <c r="C80" s="103"/>
      <c r="D80" s="103"/>
      <c r="E80" s="103"/>
      <c r="F80" s="103"/>
      <c r="G80" s="42" t="s">
        <v>141</v>
      </c>
      <c r="H80" s="42"/>
      <c r="I80" s="42"/>
      <c r="J80" s="42" t="s">
        <v>142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4"/>
      <c r="V80" s="13"/>
      <c r="W80" s="13"/>
      <c r="X80" s="13"/>
      <c r="Y80" s="13"/>
      <c r="Z80" s="13"/>
    </row>
    <row r="81" spans="1:26" s="84" customFormat="1">
      <c r="A81" s="96" t="s">
        <v>143</v>
      </c>
      <c r="B81" s="97"/>
      <c r="C81" s="97"/>
      <c r="D81" s="97"/>
      <c r="E81" s="97"/>
      <c r="F81" s="97"/>
      <c r="G81" s="82" t="s">
        <v>141</v>
      </c>
      <c r="H81" s="82"/>
      <c r="I81" s="82"/>
      <c r="J81" s="82" t="s">
        <v>142</v>
      </c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3"/>
      <c r="V81" s="8"/>
      <c r="W81" s="8"/>
      <c r="X81" s="8"/>
      <c r="Y81" s="8"/>
      <c r="Z81" s="8"/>
    </row>
    <row r="82" spans="1:26" s="88" customFormat="1">
      <c r="A82" s="98" t="s">
        <v>413</v>
      </c>
      <c r="B82" s="99"/>
      <c r="C82" s="99"/>
      <c r="D82" s="99"/>
      <c r="E82" s="99"/>
      <c r="F82" s="99"/>
      <c r="G82" s="91">
        <v>100</v>
      </c>
      <c r="H82" s="85"/>
      <c r="I82" s="85"/>
      <c r="J82" s="91">
        <v>100</v>
      </c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6"/>
      <c r="V82" s="87"/>
      <c r="W82" s="87"/>
      <c r="X82" s="87"/>
      <c r="Y82" s="87"/>
      <c r="Z82" s="87"/>
    </row>
    <row r="83" spans="1:26" s="88" customFormat="1">
      <c r="A83" s="94" t="s">
        <v>414</v>
      </c>
      <c r="B83" s="95"/>
      <c r="C83" s="95"/>
      <c r="D83" s="95"/>
      <c r="E83" s="95"/>
      <c r="F83" s="95"/>
      <c r="G83" s="92">
        <v>62</v>
      </c>
      <c r="H83" s="89"/>
      <c r="I83" s="89"/>
      <c r="J83" s="92">
        <v>62</v>
      </c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90"/>
      <c r="V83" s="87"/>
      <c r="W83" s="87"/>
      <c r="X83" s="87"/>
      <c r="Y83" s="87"/>
      <c r="Z83" s="87"/>
    </row>
    <row r="84" spans="1:26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3"/>
      <c r="W84" s="13"/>
      <c r="X84" s="13"/>
      <c r="Y84" s="13"/>
      <c r="Z84" s="13"/>
    </row>
    <row r="85" spans="1:26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3"/>
      <c r="W85" s="13"/>
      <c r="X85" s="13"/>
      <c r="Y85" s="13"/>
      <c r="Z85" s="13"/>
    </row>
    <row r="86" spans="1:26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15" t="s">
        <v>19</v>
      </c>
      <c r="B87" s="2"/>
      <c r="C87" s="2" t="s">
        <v>423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10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2"/>
      <c r="W88" s="2"/>
      <c r="X88" s="2"/>
      <c r="Y88" s="2"/>
      <c r="Z88" s="2"/>
    </row>
    <row r="89" spans="1:26">
      <c r="V89" s="16"/>
      <c r="W89" s="16"/>
      <c r="X89" s="16"/>
      <c r="Y89" s="16"/>
      <c r="Z89" s="16"/>
    </row>
  </sheetData>
  <mergeCells count="35">
    <mergeCell ref="J12:K12"/>
    <mergeCell ref="A18:A20"/>
    <mergeCell ref="B18:B20"/>
    <mergeCell ref="C18:C20"/>
    <mergeCell ref="D18:F18"/>
    <mergeCell ref="G18:I18"/>
    <mergeCell ref="D19:D20"/>
    <mergeCell ref="G12:H12"/>
    <mergeCell ref="J18:U18"/>
    <mergeCell ref="G19:G20"/>
    <mergeCell ref="G13:H13"/>
    <mergeCell ref="J13:K13"/>
    <mergeCell ref="J19:J20"/>
    <mergeCell ref="A5:U5"/>
    <mergeCell ref="A6:U6"/>
    <mergeCell ref="A7:U7"/>
    <mergeCell ref="A8:U8"/>
    <mergeCell ref="J11:K11"/>
    <mergeCell ref="G10:I10"/>
    <mergeCell ref="J10:U10"/>
    <mergeCell ref="G11:H11"/>
    <mergeCell ref="A83:F83"/>
    <mergeCell ref="A81:F81"/>
    <mergeCell ref="A82:F82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58" fitToHeight="30000" orientation="portrait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114"/>
  <sheetViews>
    <sheetView showGridLines="0" tabSelected="1" workbookViewId="0">
      <selection activeCell="A7" sqref="A7:U7"/>
    </sheetView>
  </sheetViews>
  <sheetFormatPr defaultRowHeight="12.75"/>
  <cols>
    <col min="1" max="1" width="6" style="14" customWidth="1"/>
    <col min="2" max="2" width="16" style="14" customWidth="1"/>
    <col min="3" max="3" width="33.5703125" style="14" customWidth="1"/>
    <col min="4" max="6" width="11.5703125" style="14" customWidth="1"/>
    <col min="7" max="7" width="12.7109375" style="14" customWidth="1"/>
    <col min="8" max="10" width="11.5703125" style="14" customWidth="1"/>
    <col min="11" max="11" width="12.7109375" style="14" customWidth="1"/>
    <col min="12" max="12" width="11.28515625" style="14" customWidth="1"/>
    <col min="13" max="13" width="15.28515625" style="14" customWidth="1"/>
    <col min="14" max="16384" width="9.140625" style="14"/>
  </cols>
  <sheetData>
    <row r="1" spans="1:23" s="3" customFormat="1">
      <c r="A1" s="1" t="s">
        <v>415</v>
      </c>
      <c r="B1" s="2"/>
      <c r="C1" s="2"/>
      <c r="D1" s="2"/>
      <c r="J1" s="14" t="s">
        <v>416</v>
      </c>
      <c r="K1" s="14"/>
      <c r="L1" s="14"/>
    </row>
    <row r="2" spans="1:23" s="3" customFormat="1" ht="11.25">
      <c r="A2" s="93" t="s">
        <v>422</v>
      </c>
      <c r="B2" s="2"/>
      <c r="C2" s="2"/>
      <c r="D2" s="2"/>
      <c r="J2" s="3" t="s">
        <v>417</v>
      </c>
    </row>
    <row r="3" spans="1:23" s="3" customFormat="1" ht="11.25">
      <c r="A3" s="1"/>
      <c r="B3" s="2"/>
      <c r="C3" s="2"/>
      <c r="D3" s="2"/>
      <c r="J3" s="3" t="s">
        <v>418</v>
      </c>
    </row>
    <row r="4" spans="1:23" s="3" customFormat="1" ht="11.25">
      <c r="A4" s="4" t="s">
        <v>37</v>
      </c>
      <c r="B4" s="2"/>
      <c r="C4" s="2"/>
      <c r="D4" s="2"/>
      <c r="J4" s="3" t="s">
        <v>419</v>
      </c>
    </row>
    <row r="5" spans="1:23" s="3" customFormat="1" ht="14.25">
      <c r="A5" s="106" t="s">
        <v>34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3" customFormat="1" ht="11.25">
      <c r="A6" s="107" t="s">
        <v>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3" customFormat="1" ht="34.5" customHeight="1">
      <c r="A7" s="142" t="s">
        <v>424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6"/>
      <c r="W7" s="6"/>
    </row>
    <row r="8" spans="1:23" s="3" customFormat="1" ht="11.2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3" customFormat="1" ht="11.25"/>
    <row r="10" spans="1:23" s="3" customFormat="1" ht="12.75" customHeight="1">
      <c r="G10" s="136" t="s">
        <v>20</v>
      </c>
      <c r="H10" s="137"/>
      <c r="I10" s="137"/>
      <c r="J10" s="136" t="s">
        <v>21</v>
      </c>
      <c r="K10" s="137"/>
      <c r="L10" s="13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" customFormat="1">
      <c r="F11" s="7" t="s">
        <v>4</v>
      </c>
      <c r="G11" s="114">
        <f>65744.74/1000</f>
        <v>65.744740000000007</v>
      </c>
      <c r="H11" s="115"/>
      <c r="I11" s="20" t="s">
        <v>5</v>
      </c>
      <c r="J11" s="109">
        <f>281000/1000</f>
        <v>281</v>
      </c>
      <c r="K11" s="110"/>
      <c r="L11" s="18" t="s">
        <v>5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</row>
    <row r="12" spans="1:23" s="3" customFormat="1">
      <c r="F12" s="7" t="s">
        <v>6</v>
      </c>
      <c r="G12" s="114">
        <f>(704.02+228.65)/1000</f>
        <v>0.93267</v>
      </c>
      <c r="H12" s="115"/>
      <c r="I12" s="20" t="s">
        <v>7</v>
      </c>
      <c r="J12" s="109">
        <f>(704.02+228.65)/1000</f>
        <v>0.93267</v>
      </c>
      <c r="K12" s="110"/>
      <c r="L12" s="18" t="s">
        <v>7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</row>
    <row r="13" spans="1:23" s="3" customFormat="1">
      <c r="F13" s="7" t="s">
        <v>8</v>
      </c>
      <c r="G13" s="114">
        <f>11610.69/1000</f>
        <v>11.61069</v>
      </c>
      <c r="H13" s="115"/>
      <c r="I13" s="20" t="s">
        <v>5</v>
      </c>
      <c r="J13" s="109">
        <f>68761.11/1000</f>
        <v>68.761110000000002</v>
      </c>
      <c r="K13" s="110"/>
      <c r="L13" s="18" t="s">
        <v>5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1"/>
    </row>
    <row r="14" spans="1:23" s="3" customFormat="1" ht="2.25" customHeight="1">
      <c r="F14" s="2"/>
      <c r="G14" s="22"/>
      <c r="H14" s="22"/>
      <c r="I14" s="23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</row>
    <row r="15" spans="1:23" s="3" customFormat="1" ht="11.25" hidden="1">
      <c r="B15" s="2"/>
      <c r="C15" s="2"/>
      <c r="D15" s="2"/>
      <c r="F15" s="7"/>
      <c r="G15" s="17"/>
      <c r="H15" s="1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8"/>
    </row>
    <row r="16" spans="1:23" s="3" customFormat="1" ht="11.25">
      <c r="A16" s="1" t="s">
        <v>339</v>
      </c>
    </row>
    <row r="17" spans="1:13" s="3" customFormat="1" ht="12" thickBot="1">
      <c r="A17" s="10"/>
    </row>
    <row r="18" spans="1:13" s="12" customFormat="1" ht="23.25" customHeight="1" thickBot="1">
      <c r="A18" s="122" t="s">
        <v>9</v>
      </c>
      <c r="B18" s="122" t="s">
        <v>0</v>
      </c>
      <c r="C18" s="122" t="s">
        <v>22</v>
      </c>
      <c r="D18" s="21" t="s">
        <v>23</v>
      </c>
      <c r="E18" s="122" t="s">
        <v>24</v>
      </c>
      <c r="F18" s="124" t="s">
        <v>25</v>
      </c>
      <c r="G18" s="125"/>
      <c r="H18" s="124" t="s">
        <v>26</v>
      </c>
      <c r="I18" s="135"/>
      <c r="J18" s="135"/>
      <c r="K18" s="125"/>
      <c r="L18" s="122" t="s">
        <v>27</v>
      </c>
      <c r="M18" s="122" t="s">
        <v>28</v>
      </c>
    </row>
    <row r="19" spans="1:13" s="12" customFormat="1" ht="19.5" customHeight="1" thickBot="1">
      <c r="A19" s="123"/>
      <c r="B19" s="123"/>
      <c r="C19" s="123"/>
      <c r="D19" s="122" t="s">
        <v>33</v>
      </c>
      <c r="E19" s="123"/>
      <c r="F19" s="126"/>
      <c r="G19" s="127"/>
      <c r="H19" s="139" t="s">
        <v>29</v>
      </c>
      <c r="I19" s="140"/>
      <c r="J19" s="139" t="s">
        <v>30</v>
      </c>
      <c r="K19" s="140"/>
      <c r="L19" s="123"/>
      <c r="M19" s="123"/>
    </row>
    <row r="20" spans="1:13" s="12" customFormat="1" ht="19.5" customHeight="1">
      <c r="A20" s="123"/>
      <c r="B20" s="123"/>
      <c r="C20" s="123"/>
      <c r="D20" s="123"/>
      <c r="E20" s="123"/>
      <c r="F20" s="60" t="s">
        <v>31</v>
      </c>
      <c r="G20" s="60" t="s">
        <v>32</v>
      </c>
      <c r="H20" s="60" t="s">
        <v>31</v>
      </c>
      <c r="I20" s="60" t="s">
        <v>32</v>
      </c>
      <c r="J20" s="60" t="s">
        <v>31</v>
      </c>
      <c r="K20" s="60" t="s">
        <v>32</v>
      </c>
      <c r="L20" s="123"/>
      <c r="M20" s="123"/>
    </row>
    <row r="21" spans="1:13">
      <c r="A21" s="46">
        <v>1</v>
      </c>
      <c r="B21" s="46">
        <v>2</v>
      </c>
      <c r="C21" s="46">
        <v>3</v>
      </c>
      <c r="D21" s="46">
        <v>4</v>
      </c>
      <c r="E21" s="46">
        <v>5</v>
      </c>
      <c r="F21" s="46">
        <v>6</v>
      </c>
      <c r="G21" s="46">
        <v>7</v>
      </c>
      <c r="H21" s="46">
        <v>8</v>
      </c>
      <c r="I21" s="46">
        <v>9</v>
      </c>
      <c r="J21" s="46">
        <v>10</v>
      </c>
      <c r="K21" s="46">
        <v>11</v>
      </c>
      <c r="L21" s="46">
        <v>12</v>
      </c>
      <c r="M21" s="46">
        <v>13</v>
      </c>
    </row>
    <row r="22" spans="1:13" s="2" customFormat="1" ht="17.850000000000001" customHeight="1">
      <c r="A22" s="128" t="s">
        <v>144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3" ht="17.850000000000001" customHeight="1">
      <c r="A23" s="131" t="s">
        <v>145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s="2" customFormat="1" ht="22.5">
      <c r="A24" s="61">
        <v>1</v>
      </c>
      <c r="B24" s="47" t="s">
        <v>146</v>
      </c>
      <c r="C24" s="48" t="s">
        <v>147</v>
      </c>
      <c r="D24" s="49" t="s">
        <v>148</v>
      </c>
      <c r="E24" s="50">
        <v>20.75</v>
      </c>
      <c r="F24" s="51">
        <v>9.48</v>
      </c>
      <c r="G24" s="51">
        <v>196.71</v>
      </c>
      <c r="H24" s="51"/>
      <c r="I24" s="51"/>
      <c r="J24" s="51">
        <v>55.55</v>
      </c>
      <c r="K24" s="51">
        <v>1152.6600000000001</v>
      </c>
      <c r="L24" s="52">
        <f t="shared" ref="L24:L37" si="0">IF(ISNUMBER(K24/G24),IF(NOT(K24/G24=0),K24/G24, " "), " ")</f>
        <v>5.8596919322861067</v>
      </c>
      <c r="M24" s="63"/>
    </row>
    <row r="25" spans="1:13" s="2" customFormat="1" ht="22.5">
      <c r="A25" s="61">
        <v>2</v>
      </c>
      <c r="B25" s="47" t="s">
        <v>149</v>
      </c>
      <c r="C25" s="48" t="s">
        <v>150</v>
      </c>
      <c r="D25" s="49" t="s">
        <v>148</v>
      </c>
      <c r="E25" s="50">
        <v>20.239999999999998</v>
      </c>
      <c r="F25" s="51">
        <v>10.32</v>
      </c>
      <c r="G25" s="51">
        <v>208.88</v>
      </c>
      <c r="H25" s="51"/>
      <c r="I25" s="51"/>
      <c r="J25" s="51">
        <v>62.68</v>
      </c>
      <c r="K25" s="51">
        <v>1268.6400000000001</v>
      </c>
      <c r="L25" s="52">
        <f t="shared" si="0"/>
        <v>6.0735350440444282</v>
      </c>
      <c r="M25" s="63"/>
    </row>
    <row r="26" spans="1:13" s="2" customFormat="1" ht="22.5">
      <c r="A26" s="61">
        <v>3</v>
      </c>
      <c r="B26" s="47" t="s">
        <v>151</v>
      </c>
      <c r="C26" s="48" t="s">
        <v>152</v>
      </c>
      <c r="D26" s="49" t="s">
        <v>148</v>
      </c>
      <c r="E26" s="50">
        <v>12.7</v>
      </c>
      <c r="F26" s="51">
        <v>10.6</v>
      </c>
      <c r="G26" s="51">
        <v>134.62</v>
      </c>
      <c r="H26" s="51"/>
      <c r="I26" s="51"/>
      <c r="J26" s="51">
        <v>65.17</v>
      </c>
      <c r="K26" s="51">
        <v>827.66</v>
      </c>
      <c r="L26" s="52">
        <f t="shared" si="0"/>
        <v>6.1481206358639131</v>
      </c>
      <c r="M26" s="63"/>
    </row>
    <row r="27" spans="1:13" s="2" customFormat="1" ht="22.5">
      <c r="A27" s="61">
        <v>4</v>
      </c>
      <c r="B27" s="47" t="s">
        <v>153</v>
      </c>
      <c r="C27" s="48" t="s">
        <v>154</v>
      </c>
      <c r="D27" s="49" t="s">
        <v>148</v>
      </c>
      <c r="E27" s="50">
        <v>174.8</v>
      </c>
      <c r="F27" s="51">
        <v>11.2</v>
      </c>
      <c r="G27" s="51">
        <v>1957.76</v>
      </c>
      <c r="H27" s="51"/>
      <c r="I27" s="51"/>
      <c r="J27" s="51">
        <v>60.15</v>
      </c>
      <c r="K27" s="51">
        <v>10514.22</v>
      </c>
      <c r="L27" s="52">
        <f t="shared" si="0"/>
        <v>5.3705357142857144</v>
      </c>
      <c r="M27" s="63"/>
    </row>
    <row r="28" spans="1:13" ht="22.5">
      <c r="A28" s="61">
        <v>5</v>
      </c>
      <c r="B28" s="47" t="s">
        <v>155</v>
      </c>
      <c r="C28" s="48" t="s">
        <v>156</v>
      </c>
      <c r="D28" s="49" t="s">
        <v>148</v>
      </c>
      <c r="E28" s="50">
        <v>87.25</v>
      </c>
      <c r="F28" s="51">
        <v>11.62</v>
      </c>
      <c r="G28" s="51">
        <v>1013.85</v>
      </c>
      <c r="H28" s="51"/>
      <c r="I28" s="51"/>
      <c r="J28" s="51">
        <v>68</v>
      </c>
      <c r="K28" s="51">
        <v>5933</v>
      </c>
      <c r="L28" s="52">
        <f t="shared" si="0"/>
        <v>5.8519504857720568</v>
      </c>
      <c r="M28" s="63"/>
    </row>
    <row r="29" spans="1:13" ht="22.5">
      <c r="A29" s="61">
        <v>6</v>
      </c>
      <c r="B29" s="47" t="s">
        <v>157</v>
      </c>
      <c r="C29" s="48" t="s">
        <v>158</v>
      </c>
      <c r="D29" s="49" t="s">
        <v>148</v>
      </c>
      <c r="E29" s="50">
        <v>3.86</v>
      </c>
      <c r="F29" s="51">
        <v>11.76</v>
      </c>
      <c r="G29" s="51">
        <v>45.39</v>
      </c>
      <c r="H29" s="51"/>
      <c r="I29" s="51"/>
      <c r="J29" s="51">
        <v>70.61</v>
      </c>
      <c r="K29" s="51">
        <v>272.55</v>
      </c>
      <c r="L29" s="52">
        <f t="shared" si="0"/>
        <v>6.0046265697290151</v>
      </c>
      <c r="M29" s="63"/>
    </row>
    <row r="30" spans="1:13" ht="22.5">
      <c r="A30" s="61">
        <v>7</v>
      </c>
      <c r="B30" s="47" t="s">
        <v>159</v>
      </c>
      <c r="C30" s="48" t="s">
        <v>160</v>
      </c>
      <c r="D30" s="49" t="s">
        <v>148</v>
      </c>
      <c r="E30" s="50">
        <v>51.27</v>
      </c>
      <c r="F30" s="51">
        <v>11.9</v>
      </c>
      <c r="G30" s="51">
        <v>610.11</v>
      </c>
      <c r="H30" s="51"/>
      <c r="I30" s="51"/>
      <c r="J30" s="51">
        <v>70.319999999999993</v>
      </c>
      <c r="K30" s="51">
        <v>3605.31</v>
      </c>
      <c r="L30" s="52">
        <f t="shared" si="0"/>
        <v>5.9092786546688298</v>
      </c>
      <c r="M30" s="63"/>
    </row>
    <row r="31" spans="1:13" ht="22.5">
      <c r="A31" s="61">
        <v>8</v>
      </c>
      <c r="B31" s="47" t="s">
        <v>161</v>
      </c>
      <c r="C31" s="48" t="s">
        <v>162</v>
      </c>
      <c r="D31" s="49" t="s">
        <v>148</v>
      </c>
      <c r="E31" s="50">
        <v>2.9</v>
      </c>
      <c r="F31" s="51">
        <v>12.04</v>
      </c>
      <c r="G31" s="51">
        <v>34.92</v>
      </c>
      <c r="H31" s="51"/>
      <c r="I31" s="51"/>
      <c r="J31" s="51">
        <v>73</v>
      </c>
      <c r="K31" s="51">
        <v>211.7</v>
      </c>
      <c r="L31" s="52">
        <f t="shared" si="0"/>
        <v>6.0624284077892323</v>
      </c>
      <c r="M31" s="63"/>
    </row>
    <row r="32" spans="1:13" ht="22.5">
      <c r="A32" s="61">
        <v>9</v>
      </c>
      <c r="B32" s="47" t="s">
        <v>163</v>
      </c>
      <c r="C32" s="48" t="s">
        <v>164</v>
      </c>
      <c r="D32" s="49" t="s">
        <v>148</v>
      </c>
      <c r="E32" s="50">
        <v>47.38</v>
      </c>
      <c r="F32" s="51">
        <v>12.17</v>
      </c>
      <c r="G32" s="51">
        <v>576.61</v>
      </c>
      <c r="H32" s="51"/>
      <c r="I32" s="51"/>
      <c r="J32" s="51">
        <v>73</v>
      </c>
      <c r="K32" s="51">
        <v>3458.74</v>
      </c>
      <c r="L32" s="52">
        <f t="shared" si="0"/>
        <v>5.9984044674910244</v>
      </c>
      <c r="M32" s="63"/>
    </row>
    <row r="33" spans="1:13" ht="22.5">
      <c r="A33" s="61">
        <v>10</v>
      </c>
      <c r="B33" s="47" t="s">
        <v>165</v>
      </c>
      <c r="C33" s="48" t="s">
        <v>166</v>
      </c>
      <c r="D33" s="49" t="s">
        <v>148</v>
      </c>
      <c r="E33" s="50">
        <v>156.86000000000001</v>
      </c>
      <c r="F33" s="51">
        <v>12.36</v>
      </c>
      <c r="G33" s="51">
        <v>1938.79</v>
      </c>
      <c r="H33" s="51"/>
      <c r="I33" s="51"/>
      <c r="J33" s="51">
        <v>72</v>
      </c>
      <c r="K33" s="51">
        <v>11293.92</v>
      </c>
      <c r="L33" s="52">
        <f t="shared" si="0"/>
        <v>5.8252415166160336</v>
      </c>
      <c r="M33" s="63"/>
    </row>
    <row r="34" spans="1:13" ht="22.5">
      <c r="A34" s="61">
        <v>11</v>
      </c>
      <c r="B34" s="47" t="s">
        <v>167</v>
      </c>
      <c r="C34" s="48" t="s">
        <v>168</v>
      </c>
      <c r="D34" s="49" t="s">
        <v>148</v>
      </c>
      <c r="E34" s="50">
        <v>0.87</v>
      </c>
      <c r="F34" s="51">
        <v>12.54</v>
      </c>
      <c r="G34" s="51">
        <v>10.91</v>
      </c>
      <c r="H34" s="51"/>
      <c r="I34" s="51"/>
      <c r="J34" s="51">
        <v>75.150000000000006</v>
      </c>
      <c r="K34" s="51">
        <v>65.38</v>
      </c>
      <c r="L34" s="52">
        <f t="shared" si="0"/>
        <v>5.9926672777268557</v>
      </c>
      <c r="M34" s="63"/>
    </row>
    <row r="35" spans="1:13" ht="22.5">
      <c r="A35" s="61">
        <v>12</v>
      </c>
      <c r="B35" s="47" t="s">
        <v>169</v>
      </c>
      <c r="C35" s="48" t="s">
        <v>170</v>
      </c>
      <c r="D35" s="49" t="s">
        <v>148</v>
      </c>
      <c r="E35" s="50">
        <v>125.14</v>
      </c>
      <c r="F35" s="51">
        <v>13.28</v>
      </c>
      <c r="G35" s="51">
        <v>1661.86</v>
      </c>
      <c r="H35" s="51"/>
      <c r="I35" s="51"/>
      <c r="J35" s="51">
        <v>82.01</v>
      </c>
      <c r="K35" s="51">
        <v>10262.73</v>
      </c>
      <c r="L35" s="52">
        <f t="shared" si="0"/>
        <v>6.1754479920089542</v>
      </c>
      <c r="M35" s="63"/>
    </row>
    <row r="36" spans="1:13" ht="22.5">
      <c r="A36" s="61">
        <v>13</v>
      </c>
      <c r="B36" s="47" t="s">
        <v>171</v>
      </c>
      <c r="C36" s="48" t="s">
        <v>172</v>
      </c>
      <c r="D36" s="49" t="s">
        <v>148</v>
      </c>
      <c r="E36" s="50">
        <v>228.65</v>
      </c>
      <c r="F36" s="51"/>
      <c r="G36" s="51"/>
      <c r="H36" s="51"/>
      <c r="I36" s="51"/>
      <c r="J36" s="51"/>
      <c r="K36" s="51"/>
      <c r="L36" s="52" t="str">
        <f t="shared" si="0"/>
        <v xml:space="preserve"> </v>
      </c>
      <c r="M36" s="63"/>
    </row>
    <row r="37" spans="1:13" ht="22.5">
      <c r="A37" s="62"/>
      <c r="B37" s="53" t="s">
        <v>173</v>
      </c>
      <c r="C37" s="54" t="s">
        <v>174</v>
      </c>
      <c r="D37" s="55" t="s">
        <v>175</v>
      </c>
      <c r="E37" s="56"/>
      <c r="F37" s="57"/>
      <c r="G37" s="57">
        <v>8390.6299999999992</v>
      </c>
      <c r="H37" s="57"/>
      <c r="I37" s="57"/>
      <c r="J37" s="57"/>
      <c r="K37" s="57">
        <v>48866.559999999998</v>
      </c>
      <c r="L37" s="58">
        <f t="shared" si="0"/>
        <v>5.8239440900146953</v>
      </c>
      <c r="M37" s="64"/>
    </row>
    <row r="38" spans="1:13" ht="17.850000000000001" customHeight="1">
      <c r="A38" s="131" t="s">
        <v>176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3"/>
    </row>
    <row r="39" spans="1:13" ht="45">
      <c r="A39" s="61">
        <v>15</v>
      </c>
      <c r="B39" s="47" t="s">
        <v>177</v>
      </c>
      <c r="C39" s="48" t="s">
        <v>178</v>
      </c>
      <c r="D39" s="49" t="s">
        <v>179</v>
      </c>
      <c r="E39" s="50">
        <v>11.04</v>
      </c>
      <c r="F39" s="51">
        <v>4.2</v>
      </c>
      <c r="G39" s="51">
        <v>46.37</v>
      </c>
      <c r="H39" s="51"/>
      <c r="I39" s="51"/>
      <c r="J39" s="51">
        <v>18</v>
      </c>
      <c r="K39" s="51">
        <v>198.72</v>
      </c>
      <c r="L39" s="52">
        <f t="shared" ref="L39:L55" si="1">IF(ISNUMBER(K39/G39),IF(NOT(K39/G39=0),K39/G39, " "), " ")</f>
        <v>4.2855294371360797</v>
      </c>
      <c r="M39" s="63" t="s">
        <v>180</v>
      </c>
    </row>
    <row r="40" spans="1:13" ht="56.25">
      <c r="A40" s="61">
        <v>16</v>
      </c>
      <c r="B40" s="47" t="s">
        <v>181</v>
      </c>
      <c r="C40" s="48" t="s">
        <v>182</v>
      </c>
      <c r="D40" s="49" t="s">
        <v>179</v>
      </c>
      <c r="E40" s="50"/>
      <c r="F40" s="51">
        <v>107.14</v>
      </c>
      <c r="G40" s="51"/>
      <c r="H40" s="51"/>
      <c r="I40" s="51"/>
      <c r="J40" s="51">
        <v>406.52</v>
      </c>
      <c r="K40" s="51"/>
      <c r="L40" s="52" t="str">
        <f t="shared" si="1"/>
        <v xml:space="preserve"> </v>
      </c>
      <c r="M40" s="63" t="s">
        <v>183</v>
      </c>
    </row>
    <row r="41" spans="1:13" ht="45">
      <c r="A41" s="61">
        <v>17</v>
      </c>
      <c r="B41" s="47" t="s">
        <v>184</v>
      </c>
      <c r="C41" s="48" t="s">
        <v>185</v>
      </c>
      <c r="D41" s="49" t="s">
        <v>179</v>
      </c>
      <c r="E41" s="50">
        <v>16.940000000000001</v>
      </c>
      <c r="F41" s="51">
        <v>72.94</v>
      </c>
      <c r="G41" s="51">
        <v>1235.6099999999999</v>
      </c>
      <c r="H41" s="51"/>
      <c r="I41" s="51"/>
      <c r="J41" s="51">
        <v>267</v>
      </c>
      <c r="K41" s="51">
        <v>4522.9799999999996</v>
      </c>
      <c r="L41" s="52">
        <f t="shared" si="1"/>
        <v>3.6605239517323427</v>
      </c>
      <c r="M41" s="63" t="s">
        <v>180</v>
      </c>
    </row>
    <row r="42" spans="1:13" ht="45">
      <c r="A42" s="61">
        <v>18</v>
      </c>
      <c r="B42" s="47" t="s">
        <v>186</v>
      </c>
      <c r="C42" s="48" t="s">
        <v>187</v>
      </c>
      <c r="D42" s="49" t="s">
        <v>179</v>
      </c>
      <c r="E42" s="50">
        <v>3.16</v>
      </c>
      <c r="F42" s="51">
        <v>134.07</v>
      </c>
      <c r="G42" s="51">
        <v>423.64</v>
      </c>
      <c r="H42" s="51"/>
      <c r="I42" s="51"/>
      <c r="J42" s="51">
        <v>404</v>
      </c>
      <c r="K42" s="51">
        <v>1276.6400000000001</v>
      </c>
      <c r="L42" s="52">
        <f t="shared" si="1"/>
        <v>3.0135020300254935</v>
      </c>
      <c r="M42" s="63" t="s">
        <v>180</v>
      </c>
    </row>
    <row r="43" spans="1:13" ht="45">
      <c r="A43" s="61">
        <v>19</v>
      </c>
      <c r="B43" s="47" t="s">
        <v>188</v>
      </c>
      <c r="C43" s="48" t="s">
        <v>189</v>
      </c>
      <c r="D43" s="49" t="s">
        <v>179</v>
      </c>
      <c r="E43" s="50">
        <v>11.04</v>
      </c>
      <c r="F43" s="51">
        <v>134.07</v>
      </c>
      <c r="G43" s="51">
        <v>1480.13</v>
      </c>
      <c r="H43" s="51"/>
      <c r="I43" s="51"/>
      <c r="J43" s="51">
        <v>428</v>
      </c>
      <c r="K43" s="51">
        <v>4725.12</v>
      </c>
      <c r="L43" s="52">
        <f t="shared" si="1"/>
        <v>3.1923682379250469</v>
      </c>
      <c r="M43" s="63" t="s">
        <v>180</v>
      </c>
    </row>
    <row r="44" spans="1:13" ht="45">
      <c r="A44" s="61">
        <v>20</v>
      </c>
      <c r="B44" s="47" t="s">
        <v>190</v>
      </c>
      <c r="C44" s="48" t="s">
        <v>191</v>
      </c>
      <c r="D44" s="49" t="s">
        <v>179</v>
      </c>
      <c r="E44" s="50">
        <v>8</v>
      </c>
      <c r="F44" s="51">
        <v>32.29</v>
      </c>
      <c r="G44" s="51">
        <v>258.32</v>
      </c>
      <c r="H44" s="51"/>
      <c r="I44" s="51"/>
      <c r="J44" s="51">
        <v>127</v>
      </c>
      <c r="K44" s="51">
        <v>1016</v>
      </c>
      <c r="L44" s="52">
        <f t="shared" si="1"/>
        <v>3.9331062248374109</v>
      </c>
      <c r="M44" s="63" t="s">
        <v>180</v>
      </c>
    </row>
    <row r="45" spans="1:13" ht="45">
      <c r="A45" s="61">
        <v>21</v>
      </c>
      <c r="B45" s="47" t="s">
        <v>192</v>
      </c>
      <c r="C45" s="48" t="s">
        <v>193</v>
      </c>
      <c r="D45" s="49" t="s">
        <v>179</v>
      </c>
      <c r="E45" s="50">
        <v>11.6</v>
      </c>
      <c r="F45" s="51">
        <v>82.86</v>
      </c>
      <c r="G45" s="51">
        <v>961.18</v>
      </c>
      <c r="H45" s="51"/>
      <c r="I45" s="51"/>
      <c r="J45" s="51">
        <v>272</v>
      </c>
      <c r="K45" s="51">
        <v>3155.2</v>
      </c>
      <c r="L45" s="52">
        <f t="shared" si="1"/>
        <v>3.2826317651220376</v>
      </c>
      <c r="M45" s="63" t="s">
        <v>180</v>
      </c>
    </row>
    <row r="46" spans="1:13" ht="45">
      <c r="A46" s="61">
        <v>22</v>
      </c>
      <c r="B46" s="47" t="s">
        <v>194</v>
      </c>
      <c r="C46" s="48" t="s">
        <v>195</v>
      </c>
      <c r="D46" s="49" t="s">
        <v>179</v>
      </c>
      <c r="E46" s="50">
        <v>92.14</v>
      </c>
      <c r="F46" s="51">
        <v>132.29</v>
      </c>
      <c r="G46" s="51">
        <v>12189.19</v>
      </c>
      <c r="H46" s="51"/>
      <c r="I46" s="51"/>
      <c r="J46" s="51">
        <v>416</v>
      </c>
      <c r="K46" s="51">
        <v>38330.239999999998</v>
      </c>
      <c r="L46" s="52">
        <f t="shared" si="1"/>
        <v>3.1446092808463888</v>
      </c>
      <c r="M46" s="63" t="s">
        <v>180</v>
      </c>
    </row>
    <row r="47" spans="1:13" ht="45">
      <c r="A47" s="61">
        <v>23</v>
      </c>
      <c r="B47" s="47" t="s">
        <v>196</v>
      </c>
      <c r="C47" s="48" t="s">
        <v>197</v>
      </c>
      <c r="D47" s="49" t="s">
        <v>179</v>
      </c>
      <c r="E47" s="50">
        <v>1.29</v>
      </c>
      <c r="F47" s="51">
        <v>7.84</v>
      </c>
      <c r="G47" s="51">
        <v>10.119999999999999</v>
      </c>
      <c r="H47" s="51"/>
      <c r="I47" s="51"/>
      <c r="J47" s="51">
        <v>31</v>
      </c>
      <c r="K47" s="51">
        <v>39.99</v>
      </c>
      <c r="L47" s="52">
        <f t="shared" si="1"/>
        <v>3.9515810276679848</v>
      </c>
      <c r="M47" s="63" t="s">
        <v>180</v>
      </c>
    </row>
    <row r="48" spans="1:13" ht="33.75">
      <c r="A48" s="61">
        <v>24</v>
      </c>
      <c r="B48" s="47" t="s">
        <v>198</v>
      </c>
      <c r="C48" s="48" t="s">
        <v>199</v>
      </c>
      <c r="D48" s="49" t="s">
        <v>179</v>
      </c>
      <c r="E48" s="50">
        <v>0.67</v>
      </c>
      <c r="F48" s="51">
        <v>139.5</v>
      </c>
      <c r="G48" s="51">
        <v>93.47</v>
      </c>
      <c r="H48" s="51"/>
      <c r="I48" s="51"/>
      <c r="J48" s="51">
        <v>467.33</v>
      </c>
      <c r="K48" s="51">
        <v>313.11</v>
      </c>
      <c r="L48" s="52">
        <f t="shared" si="1"/>
        <v>3.3498448700117684</v>
      </c>
      <c r="M48" s="63" t="s">
        <v>183</v>
      </c>
    </row>
    <row r="49" spans="1:13" ht="33.75">
      <c r="A49" s="61">
        <v>25</v>
      </c>
      <c r="B49" s="47" t="s">
        <v>200</v>
      </c>
      <c r="C49" s="48" t="s">
        <v>201</v>
      </c>
      <c r="D49" s="49" t="s">
        <v>179</v>
      </c>
      <c r="E49" s="50"/>
      <c r="F49" s="51">
        <v>7.64</v>
      </c>
      <c r="G49" s="51"/>
      <c r="H49" s="51"/>
      <c r="I49" s="51"/>
      <c r="J49" s="51">
        <v>17.62</v>
      </c>
      <c r="K49" s="51"/>
      <c r="L49" s="52" t="str">
        <f t="shared" si="1"/>
        <v xml:space="preserve"> </v>
      </c>
      <c r="M49" s="63" t="s">
        <v>183</v>
      </c>
    </row>
    <row r="50" spans="1:13" ht="45">
      <c r="A50" s="61">
        <v>26</v>
      </c>
      <c r="B50" s="47" t="s">
        <v>202</v>
      </c>
      <c r="C50" s="48" t="s">
        <v>203</v>
      </c>
      <c r="D50" s="49" t="s">
        <v>204</v>
      </c>
      <c r="E50" s="50">
        <v>85.1</v>
      </c>
      <c r="F50" s="51">
        <v>137.21</v>
      </c>
      <c r="G50" s="51">
        <v>11676.57</v>
      </c>
      <c r="H50" s="51"/>
      <c r="I50" s="51"/>
      <c r="J50" s="51">
        <v>444</v>
      </c>
      <c r="K50" s="51">
        <v>37784.400000000001</v>
      </c>
      <c r="L50" s="52">
        <f t="shared" si="1"/>
        <v>3.2359160267098988</v>
      </c>
      <c r="M50" s="63" t="s">
        <v>180</v>
      </c>
    </row>
    <row r="51" spans="1:13" ht="45">
      <c r="A51" s="61">
        <v>27</v>
      </c>
      <c r="B51" s="47" t="s">
        <v>205</v>
      </c>
      <c r="C51" s="48" t="s">
        <v>206</v>
      </c>
      <c r="D51" s="49" t="s">
        <v>179</v>
      </c>
      <c r="E51" s="50">
        <v>0.08</v>
      </c>
      <c r="F51" s="51">
        <v>2.3199999999999998</v>
      </c>
      <c r="G51" s="51">
        <v>0.18</v>
      </c>
      <c r="H51" s="51"/>
      <c r="I51" s="51"/>
      <c r="J51" s="51">
        <v>8</v>
      </c>
      <c r="K51" s="51">
        <v>0.64</v>
      </c>
      <c r="L51" s="52">
        <f t="shared" si="1"/>
        <v>3.5555555555555558</v>
      </c>
      <c r="M51" s="63" t="s">
        <v>180</v>
      </c>
    </row>
    <row r="52" spans="1:13" ht="45">
      <c r="A52" s="61">
        <v>28</v>
      </c>
      <c r="B52" s="47" t="s">
        <v>207</v>
      </c>
      <c r="C52" s="48" t="s">
        <v>208</v>
      </c>
      <c r="D52" s="49" t="s">
        <v>179</v>
      </c>
      <c r="E52" s="50">
        <v>0.2</v>
      </c>
      <c r="F52" s="51">
        <v>1.0900000000000001</v>
      </c>
      <c r="G52" s="51">
        <v>0.22</v>
      </c>
      <c r="H52" s="51"/>
      <c r="I52" s="51"/>
      <c r="J52" s="51">
        <v>3</v>
      </c>
      <c r="K52" s="51">
        <v>0.6</v>
      </c>
      <c r="L52" s="52">
        <f t="shared" si="1"/>
        <v>2.7272727272727271</v>
      </c>
      <c r="M52" s="63" t="s">
        <v>180</v>
      </c>
    </row>
    <row r="53" spans="1:13" ht="45">
      <c r="A53" s="61">
        <v>29</v>
      </c>
      <c r="B53" s="47" t="s">
        <v>209</v>
      </c>
      <c r="C53" s="48" t="s">
        <v>210</v>
      </c>
      <c r="D53" s="49" t="s">
        <v>179</v>
      </c>
      <c r="E53" s="50">
        <v>13.72</v>
      </c>
      <c r="F53" s="51">
        <v>96.34</v>
      </c>
      <c r="G53" s="51">
        <v>1321.78</v>
      </c>
      <c r="H53" s="51"/>
      <c r="I53" s="51"/>
      <c r="J53" s="51">
        <v>352</v>
      </c>
      <c r="K53" s="51">
        <v>4829.4399999999996</v>
      </c>
      <c r="L53" s="52">
        <f t="shared" si="1"/>
        <v>3.6537396541028007</v>
      </c>
      <c r="M53" s="63" t="s">
        <v>180</v>
      </c>
    </row>
    <row r="54" spans="1:13" ht="45">
      <c r="A54" s="61">
        <v>30</v>
      </c>
      <c r="B54" s="47" t="s">
        <v>211</v>
      </c>
      <c r="C54" s="48" t="s">
        <v>212</v>
      </c>
      <c r="D54" s="49" t="s">
        <v>179</v>
      </c>
      <c r="E54" s="50">
        <v>3.16</v>
      </c>
      <c r="F54" s="51">
        <v>112.22</v>
      </c>
      <c r="G54" s="51">
        <v>354.62</v>
      </c>
      <c r="H54" s="51"/>
      <c r="I54" s="51"/>
      <c r="J54" s="51">
        <v>403</v>
      </c>
      <c r="K54" s="51">
        <v>1273.48</v>
      </c>
      <c r="L54" s="52">
        <f t="shared" si="1"/>
        <v>3.5911116124302072</v>
      </c>
      <c r="M54" s="63" t="s">
        <v>180</v>
      </c>
    </row>
    <row r="55" spans="1:13" ht="22.5">
      <c r="A55" s="62"/>
      <c r="B55" s="53" t="s">
        <v>173</v>
      </c>
      <c r="C55" s="54" t="s">
        <v>213</v>
      </c>
      <c r="D55" s="55" t="s">
        <v>175</v>
      </c>
      <c r="E55" s="56"/>
      <c r="F55" s="57"/>
      <c r="G55" s="57">
        <v>30050.45</v>
      </c>
      <c r="H55" s="57"/>
      <c r="I55" s="57"/>
      <c r="J55" s="57"/>
      <c r="K55" s="57">
        <v>97466.2</v>
      </c>
      <c r="L55" s="58">
        <f t="shared" si="1"/>
        <v>3.2434189837423397</v>
      </c>
      <c r="M55" s="64"/>
    </row>
    <row r="56" spans="1:13" ht="17.850000000000001" customHeight="1">
      <c r="A56" s="131" t="s">
        <v>214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3"/>
    </row>
    <row r="57" spans="1:13" ht="22.5">
      <c r="A57" s="61">
        <v>32</v>
      </c>
      <c r="B57" s="47" t="s">
        <v>215</v>
      </c>
      <c r="C57" s="48" t="s">
        <v>216</v>
      </c>
      <c r="D57" s="49" t="s">
        <v>217</v>
      </c>
      <c r="E57" s="59">
        <v>3.0000000000000001E-5</v>
      </c>
      <c r="F57" s="51">
        <v>19170</v>
      </c>
      <c r="G57" s="51">
        <v>0.57999999999999996</v>
      </c>
      <c r="H57" s="51"/>
      <c r="I57" s="51"/>
      <c r="J57" s="51">
        <v>46446.2</v>
      </c>
      <c r="K57" s="51">
        <v>1.39</v>
      </c>
      <c r="L57" s="52">
        <f t="shared" ref="L57:L98" si="2">IF(ISNUMBER(K57/G57),IF(NOT(K57/G57=0),K57/G57, " "), " ")</f>
        <v>2.396551724137931</v>
      </c>
      <c r="M57" s="63" t="s">
        <v>218</v>
      </c>
    </row>
    <row r="58" spans="1:13" ht="22.5">
      <c r="A58" s="61">
        <v>33</v>
      </c>
      <c r="B58" s="47" t="s">
        <v>219</v>
      </c>
      <c r="C58" s="48" t="s">
        <v>220</v>
      </c>
      <c r="D58" s="49" t="s">
        <v>217</v>
      </c>
      <c r="E58" s="50">
        <v>1.84E-2</v>
      </c>
      <c r="F58" s="51">
        <v>13850</v>
      </c>
      <c r="G58" s="51">
        <v>254.84</v>
      </c>
      <c r="H58" s="51"/>
      <c r="I58" s="51"/>
      <c r="J58" s="51">
        <v>43121.95</v>
      </c>
      <c r="K58" s="51">
        <v>793.44</v>
      </c>
      <c r="L58" s="52">
        <f t="shared" si="2"/>
        <v>3.1134829697064825</v>
      </c>
      <c r="M58" s="63" t="s">
        <v>221</v>
      </c>
    </row>
    <row r="59" spans="1:13" ht="45">
      <c r="A59" s="61">
        <v>34</v>
      </c>
      <c r="B59" s="47" t="s">
        <v>222</v>
      </c>
      <c r="C59" s="48" t="s">
        <v>223</v>
      </c>
      <c r="D59" s="49" t="s">
        <v>224</v>
      </c>
      <c r="E59" s="50">
        <v>23.254799999999999</v>
      </c>
      <c r="F59" s="51">
        <v>19.100000000000001</v>
      </c>
      <c r="G59" s="51">
        <v>444.18</v>
      </c>
      <c r="H59" s="51"/>
      <c r="I59" s="51"/>
      <c r="J59" s="51">
        <v>43.13</v>
      </c>
      <c r="K59" s="51">
        <v>1002.98</v>
      </c>
      <c r="L59" s="52">
        <f t="shared" si="2"/>
        <v>2.2580485388806339</v>
      </c>
      <c r="M59" s="63" t="s">
        <v>225</v>
      </c>
    </row>
    <row r="60" spans="1:13" ht="45">
      <c r="A60" s="61">
        <v>35</v>
      </c>
      <c r="B60" s="47" t="s">
        <v>226</v>
      </c>
      <c r="C60" s="48" t="s">
        <v>227</v>
      </c>
      <c r="D60" s="49" t="s">
        <v>217</v>
      </c>
      <c r="E60" s="50">
        <v>2.7935999999999999E-2</v>
      </c>
      <c r="F60" s="51">
        <v>12000</v>
      </c>
      <c r="G60" s="51">
        <v>335.23</v>
      </c>
      <c r="H60" s="51"/>
      <c r="I60" s="51"/>
      <c r="J60" s="51">
        <v>25000.34</v>
      </c>
      <c r="K60" s="51">
        <v>698.41</v>
      </c>
      <c r="L60" s="52">
        <f t="shared" si="2"/>
        <v>2.0833755928765325</v>
      </c>
      <c r="M60" s="63" t="s">
        <v>228</v>
      </c>
    </row>
    <row r="61" spans="1:13" ht="22.5">
      <c r="A61" s="61">
        <v>36</v>
      </c>
      <c r="B61" s="47" t="s">
        <v>229</v>
      </c>
      <c r="C61" s="48" t="s">
        <v>230</v>
      </c>
      <c r="D61" s="49" t="s">
        <v>217</v>
      </c>
      <c r="E61" s="50">
        <v>1.3799999999999999E-3</v>
      </c>
      <c r="F61" s="51">
        <v>10350</v>
      </c>
      <c r="G61" s="51">
        <v>14.28</v>
      </c>
      <c r="H61" s="51"/>
      <c r="I61" s="51"/>
      <c r="J61" s="51">
        <v>30047.42</v>
      </c>
      <c r="K61" s="51">
        <v>41.47</v>
      </c>
      <c r="L61" s="52">
        <f t="shared" si="2"/>
        <v>2.9040616246498598</v>
      </c>
      <c r="M61" s="63" t="s">
        <v>231</v>
      </c>
    </row>
    <row r="62" spans="1:13" ht="33.75">
      <c r="A62" s="61">
        <v>37</v>
      </c>
      <c r="B62" s="47" t="s">
        <v>232</v>
      </c>
      <c r="C62" s="48" t="s">
        <v>233</v>
      </c>
      <c r="D62" s="49" t="s">
        <v>224</v>
      </c>
      <c r="E62" s="50">
        <v>0.02</v>
      </c>
      <c r="F62" s="51">
        <v>19.7</v>
      </c>
      <c r="G62" s="51">
        <v>0.4</v>
      </c>
      <c r="H62" s="51"/>
      <c r="I62" s="51"/>
      <c r="J62" s="51">
        <v>71.319999999999993</v>
      </c>
      <c r="K62" s="51">
        <v>1.43</v>
      </c>
      <c r="L62" s="52">
        <f t="shared" si="2"/>
        <v>3.5749999999999997</v>
      </c>
      <c r="M62" s="63" t="s">
        <v>234</v>
      </c>
    </row>
    <row r="63" spans="1:13" ht="22.5">
      <c r="A63" s="61">
        <v>38</v>
      </c>
      <c r="B63" s="47" t="s">
        <v>235</v>
      </c>
      <c r="C63" s="48" t="s">
        <v>236</v>
      </c>
      <c r="D63" s="49" t="s">
        <v>217</v>
      </c>
      <c r="E63" s="59">
        <v>5.0000000000000002E-5</v>
      </c>
      <c r="F63" s="51">
        <v>5960</v>
      </c>
      <c r="G63" s="51">
        <v>0.3</v>
      </c>
      <c r="H63" s="51"/>
      <c r="I63" s="51"/>
      <c r="J63" s="51">
        <v>18861.259999999998</v>
      </c>
      <c r="K63" s="51">
        <v>0.94</v>
      </c>
      <c r="L63" s="52">
        <f t="shared" si="2"/>
        <v>3.1333333333333333</v>
      </c>
      <c r="M63" s="63" t="s">
        <v>237</v>
      </c>
    </row>
    <row r="64" spans="1:13" ht="22.5">
      <c r="A64" s="61">
        <v>39</v>
      </c>
      <c r="B64" s="47" t="s">
        <v>238</v>
      </c>
      <c r="C64" s="48" t="s">
        <v>239</v>
      </c>
      <c r="D64" s="49" t="s">
        <v>224</v>
      </c>
      <c r="E64" s="50">
        <v>0.97</v>
      </c>
      <c r="F64" s="51">
        <v>7.02</v>
      </c>
      <c r="G64" s="51">
        <v>6.81</v>
      </c>
      <c r="H64" s="51"/>
      <c r="I64" s="51"/>
      <c r="J64" s="51">
        <v>23.38</v>
      </c>
      <c r="K64" s="51">
        <v>22.68</v>
      </c>
      <c r="L64" s="52">
        <f t="shared" si="2"/>
        <v>3.3303964757709252</v>
      </c>
      <c r="M64" s="63" t="s">
        <v>240</v>
      </c>
    </row>
    <row r="65" spans="1:13" ht="22.5">
      <c r="A65" s="61">
        <v>40</v>
      </c>
      <c r="B65" s="47" t="s">
        <v>241</v>
      </c>
      <c r="C65" s="48" t="s">
        <v>242</v>
      </c>
      <c r="D65" s="49" t="s">
        <v>217</v>
      </c>
      <c r="E65" s="50">
        <v>3.15E-3</v>
      </c>
      <c r="F65" s="51">
        <v>4620</v>
      </c>
      <c r="G65" s="51">
        <v>14.55</v>
      </c>
      <c r="H65" s="51"/>
      <c r="I65" s="51"/>
      <c r="J65" s="51">
        <v>5372.52</v>
      </c>
      <c r="K65" s="51">
        <v>16.920000000000002</v>
      </c>
      <c r="L65" s="52">
        <f t="shared" si="2"/>
        <v>1.1628865979381444</v>
      </c>
      <c r="M65" s="63" t="s">
        <v>243</v>
      </c>
    </row>
    <row r="66" spans="1:13" ht="22.5">
      <c r="A66" s="61">
        <v>41</v>
      </c>
      <c r="B66" s="47" t="s">
        <v>244</v>
      </c>
      <c r="C66" s="48" t="s">
        <v>245</v>
      </c>
      <c r="D66" s="49" t="s">
        <v>224</v>
      </c>
      <c r="E66" s="50">
        <v>0.49</v>
      </c>
      <c r="F66" s="51">
        <v>11.5</v>
      </c>
      <c r="G66" s="51">
        <v>5.64</v>
      </c>
      <c r="H66" s="51"/>
      <c r="I66" s="51"/>
      <c r="J66" s="51">
        <v>43.11</v>
      </c>
      <c r="K66" s="51">
        <v>21.13</v>
      </c>
      <c r="L66" s="52">
        <f t="shared" si="2"/>
        <v>3.7464539007092199</v>
      </c>
      <c r="M66" s="63" t="s">
        <v>246</v>
      </c>
    </row>
    <row r="67" spans="1:13" ht="33.75">
      <c r="A67" s="61">
        <v>42</v>
      </c>
      <c r="B67" s="47" t="s">
        <v>247</v>
      </c>
      <c r="C67" s="48" t="s">
        <v>248</v>
      </c>
      <c r="D67" s="49" t="s">
        <v>224</v>
      </c>
      <c r="E67" s="50">
        <v>6.0000000000000001E-3</v>
      </c>
      <c r="F67" s="51">
        <v>12.1</v>
      </c>
      <c r="G67" s="51">
        <v>7.0000000000000007E-2</v>
      </c>
      <c r="H67" s="51"/>
      <c r="I67" s="51"/>
      <c r="J67" s="51">
        <v>55.43</v>
      </c>
      <c r="K67" s="51">
        <v>0.34</v>
      </c>
      <c r="L67" s="52">
        <f t="shared" si="2"/>
        <v>4.8571428571428568</v>
      </c>
      <c r="M67" s="63" t="s">
        <v>249</v>
      </c>
    </row>
    <row r="68" spans="1:13" ht="45">
      <c r="A68" s="61">
        <v>43</v>
      </c>
      <c r="B68" s="47" t="s">
        <v>250</v>
      </c>
      <c r="C68" s="48" t="s">
        <v>251</v>
      </c>
      <c r="D68" s="49" t="s">
        <v>224</v>
      </c>
      <c r="E68" s="50">
        <v>5.23</v>
      </c>
      <c r="F68" s="51">
        <v>17.3</v>
      </c>
      <c r="G68" s="51">
        <v>90.48</v>
      </c>
      <c r="H68" s="51"/>
      <c r="I68" s="51"/>
      <c r="J68" s="51">
        <v>45.34</v>
      </c>
      <c r="K68" s="51">
        <v>237.12</v>
      </c>
      <c r="L68" s="52">
        <f t="shared" si="2"/>
        <v>2.6206896551724137</v>
      </c>
      <c r="M68" s="63" t="s">
        <v>252</v>
      </c>
    </row>
    <row r="69" spans="1:13" ht="22.5">
      <c r="A69" s="61">
        <v>44</v>
      </c>
      <c r="B69" s="47" t="s">
        <v>253</v>
      </c>
      <c r="C69" s="48" t="s">
        <v>254</v>
      </c>
      <c r="D69" s="49" t="s">
        <v>224</v>
      </c>
      <c r="E69" s="50">
        <v>3.0000000000000001E-3</v>
      </c>
      <c r="F69" s="51">
        <v>56.6</v>
      </c>
      <c r="G69" s="51">
        <v>0.17</v>
      </c>
      <c r="H69" s="51"/>
      <c r="I69" s="51"/>
      <c r="J69" s="51">
        <v>252.82</v>
      </c>
      <c r="K69" s="51">
        <v>0.76</v>
      </c>
      <c r="L69" s="52">
        <f t="shared" si="2"/>
        <v>4.4705882352941178</v>
      </c>
      <c r="M69" s="63" t="s">
        <v>255</v>
      </c>
    </row>
    <row r="70" spans="1:13" ht="45">
      <c r="A70" s="61">
        <v>45</v>
      </c>
      <c r="B70" s="47" t="s">
        <v>256</v>
      </c>
      <c r="C70" s="48" t="s">
        <v>257</v>
      </c>
      <c r="D70" s="49" t="s">
        <v>258</v>
      </c>
      <c r="E70" s="50">
        <v>3.6560000000000001</v>
      </c>
      <c r="F70" s="51">
        <v>2.87</v>
      </c>
      <c r="G70" s="51">
        <v>10.49</v>
      </c>
      <c r="H70" s="51"/>
      <c r="I70" s="51"/>
      <c r="J70" s="51">
        <v>14.03</v>
      </c>
      <c r="K70" s="51">
        <v>51.3</v>
      </c>
      <c r="L70" s="52">
        <f t="shared" si="2"/>
        <v>4.8903717826501429</v>
      </c>
      <c r="M70" s="63" t="s">
        <v>259</v>
      </c>
    </row>
    <row r="71" spans="1:13" ht="33.75">
      <c r="A71" s="61">
        <v>46</v>
      </c>
      <c r="B71" s="47" t="s">
        <v>260</v>
      </c>
      <c r="C71" s="48" t="s">
        <v>261</v>
      </c>
      <c r="D71" s="49" t="s">
        <v>262</v>
      </c>
      <c r="E71" s="50">
        <v>0.12720000000000001</v>
      </c>
      <c r="F71" s="51">
        <v>16.8</v>
      </c>
      <c r="G71" s="51">
        <v>2.15</v>
      </c>
      <c r="H71" s="51"/>
      <c r="I71" s="51"/>
      <c r="J71" s="51">
        <v>31.59</v>
      </c>
      <c r="K71" s="51">
        <v>4.01</v>
      </c>
      <c r="L71" s="52">
        <f t="shared" si="2"/>
        <v>1.8651162790697675</v>
      </c>
      <c r="M71" s="63" t="s">
        <v>263</v>
      </c>
    </row>
    <row r="72" spans="1:13" ht="22.5">
      <c r="A72" s="61">
        <v>47</v>
      </c>
      <c r="B72" s="47" t="s">
        <v>264</v>
      </c>
      <c r="C72" s="48" t="s">
        <v>265</v>
      </c>
      <c r="D72" s="49" t="s">
        <v>258</v>
      </c>
      <c r="E72" s="50">
        <v>3.6560000000000001</v>
      </c>
      <c r="F72" s="51">
        <v>6.74</v>
      </c>
      <c r="G72" s="51">
        <v>24.64</v>
      </c>
      <c r="H72" s="51"/>
      <c r="I72" s="51"/>
      <c r="J72" s="51">
        <v>23.07</v>
      </c>
      <c r="K72" s="51">
        <v>84.35</v>
      </c>
      <c r="L72" s="52">
        <f t="shared" si="2"/>
        <v>3.4232954545454541</v>
      </c>
      <c r="M72" s="63" t="s">
        <v>266</v>
      </c>
    </row>
    <row r="73" spans="1:13" ht="22.5">
      <c r="A73" s="61">
        <v>48</v>
      </c>
      <c r="B73" s="47" t="s">
        <v>267</v>
      </c>
      <c r="C73" s="48" t="s">
        <v>268</v>
      </c>
      <c r="D73" s="49" t="s">
        <v>224</v>
      </c>
      <c r="E73" s="50">
        <v>0.93600000000000005</v>
      </c>
      <c r="F73" s="51">
        <v>69</v>
      </c>
      <c r="G73" s="51">
        <v>64.58</v>
      </c>
      <c r="H73" s="51"/>
      <c r="I73" s="51"/>
      <c r="J73" s="51">
        <v>110.83</v>
      </c>
      <c r="K73" s="51">
        <v>103.74</v>
      </c>
      <c r="L73" s="52">
        <f t="shared" si="2"/>
        <v>1.6063796841127285</v>
      </c>
      <c r="M73" s="63" t="s">
        <v>269</v>
      </c>
    </row>
    <row r="74" spans="1:13" ht="22.5">
      <c r="A74" s="61">
        <v>49</v>
      </c>
      <c r="B74" s="47" t="s">
        <v>270</v>
      </c>
      <c r="C74" s="48" t="s">
        <v>271</v>
      </c>
      <c r="D74" s="49" t="s">
        <v>272</v>
      </c>
      <c r="E74" s="50">
        <v>15</v>
      </c>
      <c r="F74" s="51">
        <v>14</v>
      </c>
      <c r="G74" s="51">
        <v>210</v>
      </c>
      <c r="H74" s="51"/>
      <c r="I74" s="51"/>
      <c r="J74" s="51">
        <v>35.28</v>
      </c>
      <c r="K74" s="51">
        <v>529.20000000000005</v>
      </c>
      <c r="L74" s="52">
        <f t="shared" si="2"/>
        <v>2.52</v>
      </c>
      <c r="M74" s="63" t="s">
        <v>273</v>
      </c>
    </row>
    <row r="75" spans="1:13" ht="22.5">
      <c r="A75" s="61">
        <v>50</v>
      </c>
      <c r="B75" s="47" t="s">
        <v>274</v>
      </c>
      <c r="C75" s="48" t="s">
        <v>275</v>
      </c>
      <c r="D75" s="49" t="s">
        <v>262</v>
      </c>
      <c r="E75" s="50">
        <v>3.3599999999999998E-2</v>
      </c>
      <c r="F75" s="51">
        <v>1200</v>
      </c>
      <c r="G75" s="51">
        <v>40.32</v>
      </c>
      <c r="H75" s="51"/>
      <c r="I75" s="51"/>
      <c r="J75" s="51">
        <v>5467.2</v>
      </c>
      <c r="K75" s="51">
        <v>183.7</v>
      </c>
      <c r="L75" s="52">
        <f t="shared" si="2"/>
        <v>4.556051587301587</v>
      </c>
      <c r="M75" s="63" t="s">
        <v>276</v>
      </c>
    </row>
    <row r="76" spans="1:13" ht="22.5">
      <c r="A76" s="61">
        <v>51</v>
      </c>
      <c r="B76" s="47" t="s">
        <v>277</v>
      </c>
      <c r="C76" s="48" t="s">
        <v>278</v>
      </c>
      <c r="D76" s="49" t="s">
        <v>272</v>
      </c>
      <c r="E76" s="50">
        <v>4.5999999999999996</v>
      </c>
      <c r="F76" s="51">
        <v>4.4000000000000004</v>
      </c>
      <c r="G76" s="51">
        <v>20.239999999999998</v>
      </c>
      <c r="H76" s="51"/>
      <c r="I76" s="51"/>
      <c r="J76" s="51">
        <v>11.09</v>
      </c>
      <c r="K76" s="51">
        <v>51.01</v>
      </c>
      <c r="L76" s="52">
        <f t="shared" si="2"/>
        <v>2.5202569169960474</v>
      </c>
      <c r="M76" s="63" t="s">
        <v>273</v>
      </c>
    </row>
    <row r="77" spans="1:13" ht="22.5">
      <c r="A77" s="61">
        <v>52</v>
      </c>
      <c r="B77" s="47" t="s">
        <v>279</v>
      </c>
      <c r="C77" s="48" t="s">
        <v>280</v>
      </c>
      <c r="D77" s="49" t="s">
        <v>217</v>
      </c>
      <c r="E77" s="50">
        <v>4.5999999999999999E-3</v>
      </c>
      <c r="F77" s="51">
        <v>13990</v>
      </c>
      <c r="G77" s="51">
        <v>64.349999999999994</v>
      </c>
      <c r="H77" s="51"/>
      <c r="I77" s="51"/>
      <c r="J77" s="51">
        <v>35627.74</v>
      </c>
      <c r="K77" s="51">
        <v>163.89</v>
      </c>
      <c r="L77" s="52">
        <f t="shared" si="2"/>
        <v>2.546853146853147</v>
      </c>
      <c r="M77" s="63" t="s">
        <v>281</v>
      </c>
    </row>
    <row r="78" spans="1:13" ht="56.25">
      <c r="A78" s="61">
        <v>53</v>
      </c>
      <c r="B78" s="47" t="s">
        <v>282</v>
      </c>
      <c r="C78" s="48" t="s">
        <v>283</v>
      </c>
      <c r="D78" s="49" t="s">
        <v>217</v>
      </c>
      <c r="E78" s="50">
        <v>8.0000000000000002E-3</v>
      </c>
      <c r="F78" s="51">
        <v>13450</v>
      </c>
      <c r="G78" s="51">
        <v>107.6</v>
      </c>
      <c r="H78" s="51"/>
      <c r="I78" s="51"/>
      <c r="J78" s="51">
        <v>44231.27</v>
      </c>
      <c r="K78" s="51">
        <v>353.86</v>
      </c>
      <c r="L78" s="52">
        <f t="shared" si="2"/>
        <v>3.2886617100371751</v>
      </c>
      <c r="M78" s="63" t="s">
        <v>284</v>
      </c>
    </row>
    <row r="79" spans="1:13" ht="56.25">
      <c r="A79" s="61">
        <v>54</v>
      </c>
      <c r="B79" s="47" t="s">
        <v>285</v>
      </c>
      <c r="C79" s="48" t="s">
        <v>286</v>
      </c>
      <c r="D79" s="49" t="s">
        <v>217</v>
      </c>
      <c r="E79" s="50">
        <v>8.0000000000000004E-4</v>
      </c>
      <c r="F79" s="51">
        <v>12620</v>
      </c>
      <c r="G79" s="51">
        <v>10.1</v>
      </c>
      <c r="H79" s="51"/>
      <c r="I79" s="51"/>
      <c r="J79" s="51">
        <v>34000</v>
      </c>
      <c r="K79" s="51">
        <v>27.2</v>
      </c>
      <c r="L79" s="52">
        <f t="shared" si="2"/>
        <v>2.6930693069306932</v>
      </c>
      <c r="M79" s="63" t="s">
        <v>284</v>
      </c>
    </row>
    <row r="80" spans="1:13" ht="22.5">
      <c r="A80" s="61">
        <v>55</v>
      </c>
      <c r="B80" s="47" t="s">
        <v>287</v>
      </c>
      <c r="C80" s="48" t="s">
        <v>288</v>
      </c>
      <c r="D80" s="49" t="s">
        <v>258</v>
      </c>
      <c r="E80" s="50">
        <v>0.496</v>
      </c>
      <c r="F80" s="51">
        <v>61.8</v>
      </c>
      <c r="G80" s="51">
        <v>30.65</v>
      </c>
      <c r="H80" s="51"/>
      <c r="I80" s="51"/>
      <c r="J80" s="51">
        <v>124.26</v>
      </c>
      <c r="K80" s="51">
        <v>61.63</v>
      </c>
      <c r="L80" s="52">
        <f t="shared" si="2"/>
        <v>2.0107667210440456</v>
      </c>
      <c r="M80" s="63" t="s">
        <v>289</v>
      </c>
    </row>
    <row r="81" spans="1:13" ht="33.75">
      <c r="A81" s="61">
        <v>56</v>
      </c>
      <c r="B81" s="47" t="s">
        <v>290</v>
      </c>
      <c r="C81" s="48" t="s">
        <v>291</v>
      </c>
      <c r="D81" s="49" t="s">
        <v>262</v>
      </c>
      <c r="E81" s="50">
        <v>0.77500000000000002</v>
      </c>
      <c r="F81" s="51">
        <v>2369</v>
      </c>
      <c r="G81" s="51">
        <v>1835.98</v>
      </c>
      <c r="H81" s="51"/>
      <c r="I81" s="51"/>
      <c r="J81" s="51">
        <v>4075.81</v>
      </c>
      <c r="K81" s="51">
        <v>3158.75</v>
      </c>
      <c r="L81" s="52">
        <f t="shared" si="2"/>
        <v>1.7204708112288805</v>
      </c>
      <c r="M81" s="63" t="s">
        <v>292</v>
      </c>
    </row>
    <row r="82" spans="1:13" ht="22.5">
      <c r="A82" s="61">
        <v>57</v>
      </c>
      <c r="B82" s="47" t="s">
        <v>293</v>
      </c>
      <c r="C82" s="48" t="s">
        <v>294</v>
      </c>
      <c r="D82" s="49" t="s">
        <v>272</v>
      </c>
      <c r="E82" s="50">
        <v>276</v>
      </c>
      <c r="F82" s="51">
        <v>2.44</v>
      </c>
      <c r="G82" s="51">
        <v>673.44</v>
      </c>
      <c r="H82" s="51"/>
      <c r="I82" s="51"/>
      <c r="J82" s="51">
        <v>4.26</v>
      </c>
      <c r="K82" s="51">
        <v>1175.76</v>
      </c>
      <c r="L82" s="52">
        <f t="shared" si="2"/>
        <v>1.7459016393442621</v>
      </c>
      <c r="M82" s="63" t="s">
        <v>295</v>
      </c>
    </row>
    <row r="83" spans="1:13" ht="22.5">
      <c r="A83" s="61">
        <v>58</v>
      </c>
      <c r="B83" s="47" t="s">
        <v>296</v>
      </c>
      <c r="C83" s="48" t="s">
        <v>297</v>
      </c>
      <c r="D83" s="49" t="s">
        <v>272</v>
      </c>
      <c r="E83" s="50">
        <v>30.5</v>
      </c>
      <c r="F83" s="51">
        <v>0.46</v>
      </c>
      <c r="G83" s="51">
        <v>14.03</v>
      </c>
      <c r="H83" s="51"/>
      <c r="I83" s="51"/>
      <c r="J83" s="51">
        <v>1.74</v>
      </c>
      <c r="K83" s="51">
        <v>53.07</v>
      </c>
      <c r="L83" s="52">
        <f t="shared" si="2"/>
        <v>3.7826086956521743</v>
      </c>
      <c r="M83" s="63" t="s">
        <v>298</v>
      </c>
    </row>
    <row r="84" spans="1:13" ht="22.5">
      <c r="A84" s="61">
        <v>59</v>
      </c>
      <c r="B84" s="47" t="s">
        <v>299</v>
      </c>
      <c r="C84" s="48" t="s">
        <v>300</v>
      </c>
      <c r="D84" s="49" t="s">
        <v>272</v>
      </c>
      <c r="E84" s="50">
        <v>6.1</v>
      </c>
      <c r="F84" s="51">
        <v>5.84</v>
      </c>
      <c r="G84" s="51">
        <v>35.619999999999997</v>
      </c>
      <c r="H84" s="51"/>
      <c r="I84" s="51"/>
      <c r="J84" s="51">
        <v>9.92</v>
      </c>
      <c r="K84" s="51">
        <v>60.51</v>
      </c>
      <c r="L84" s="52">
        <f t="shared" si="2"/>
        <v>1.6987647389107243</v>
      </c>
      <c r="M84" s="63" t="s">
        <v>301</v>
      </c>
    </row>
    <row r="85" spans="1:13" ht="22.5">
      <c r="A85" s="61">
        <v>60</v>
      </c>
      <c r="B85" s="47" t="s">
        <v>302</v>
      </c>
      <c r="C85" s="48" t="s">
        <v>303</v>
      </c>
      <c r="D85" s="49" t="s">
        <v>304</v>
      </c>
      <c r="E85" s="50">
        <v>3.28</v>
      </c>
      <c r="F85" s="51">
        <v>11.2</v>
      </c>
      <c r="G85" s="51">
        <v>36.74</v>
      </c>
      <c r="H85" s="51"/>
      <c r="I85" s="51"/>
      <c r="J85" s="51">
        <v>116.77</v>
      </c>
      <c r="K85" s="51">
        <v>383.01</v>
      </c>
      <c r="L85" s="52">
        <f t="shared" si="2"/>
        <v>10.424877517691888</v>
      </c>
      <c r="M85" s="63" t="s">
        <v>305</v>
      </c>
    </row>
    <row r="86" spans="1:13" ht="22.5">
      <c r="A86" s="61">
        <v>61</v>
      </c>
      <c r="B86" s="47" t="s">
        <v>306</v>
      </c>
      <c r="C86" s="48" t="s">
        <v>307</v>
      </c>
      <c r="D86" s="49" t="s">
        <v>262</v>
      </c>
      <c r="E86" s="50">
        <v>1.2800000000000001E-2</v>
      </c>
      <c r="F86" s="51">
        <v>1440</v>
      </c>
      <c r="G86" s="51">
        <v>18.43</v>
      </c>
      <c r="H86" s="51"/>
      <c r="I86" s="51"/>
      <c r="J86" s="51">
        <v>3628.8</v>
      </c>
      <c r="K86" s="51">
        <v>46.45</v>
      </c>
      <c r="L86" s="52">
        <f t="shared" si="2"/>
        <v>2.5203472599023335</v>
      </c>
      <c r="M86" s="63" t="s">
        <v>273</v>
      </c>
    </row>
    <row r="87" spans="1:13" ht="33.75">
      <c r="A87" s="61">
        <v>62</v>
      </c>
      <c r="B87" s="47" t="s">
        <v>308</v>
      </c>
      <c r="C87" s="48" t="s">
        <v>309</v>
      </c>
      <c r="D87" s="49" t="s">
        <v>262</v>
      </c>
      <c r="E87" s="50">
        <v>0.125</v>
      </c>
      <c r="F87" s="51">
        <v>963</v>
      </c>
      <c r="G87" s="51">
        <v>120.38</v>
      </c>
      <c r="H87" s="51"/>
      <c r="I87" s="51"/>
      <c r="J87" s="51">
        <v>433.18</v>
      </c>
      <c r="K87" s="51">
        <v>54.15</v>
      </c>
      <c r="L87" s="52">
        <f t="shared" si="2"/>
        <v>0.44982555241734506</v>
      </c>
      <c r="M87" s="63" t="s">
        <v>310</v>
      </c>
    </row>
    <row r="88" spans="1:13" ht="22.5">
      <c r="A88" s="61">
        <v>63</v>
      </c>
      <c r="B88" s="47" t="s">
        <v>311</v>
      </c>
      <c r="C88" s="48" t="s">
        <v>312</v>
      </c>
      <c r="D88" s="49" t="s">
        <v>224</v>
      </c>
      <c r="E88" s="50">
        <v>0.78</v>
      </c>
      <c r="F88" s="51">
        <v>35.700000000000003</v>
      </c>
      <c r="G88" s="51">
        <v>27.85</v>
      </c>
      <c r="H88" s="51"/>
      <c r="I88" s="51"/>
      <c r="J88" s="51">
        <v>154.11000000000001</v>
      </c>
      <c r="K88" s="51">
        <v>120.21</v>
      </c>
      <c r="L88" s="52">
        <f t="shared" si="2"/>
        <v>4.3163375224416516</v>
      </c>
      <c r="M88" s="63" t="s">
        <v>313</v>
      </c>
    </row>
    <row r="89" spans="1:13" ht="22.5">
      <c r="A89" s="61">
        <v>64</v>
      </c>
      <c r="B89" s="47" t="s">
        <v>314</v>
      </c>
      <c r="C89" s="48" t="s">
        <v>315</v>
      </c>
      <c r="D89" s="49" t="s">
        <v>262</v>
      </c>
      <c r="E89" s="50">
        <v>9.0999999999999998E-2</v>
      </c>
      <c r="F89" s="51">
        <v>14.7</v>
      </c>
      <c r="G89" s="51">
        <v>1.35</v>
      </c>
      <c r="H89" s="51"/>
      <c r="I89" s="51"/>
      <c r="J89" s="51">
        <v>148.36000000000001</v>
      </c>
      <c r="K89" s="51">
        <v>13.5</v>
      </c>
      <c r="L89" s="52">
        <f t="shared" si="2"/>
        <v>10</v>
      </c>
      <c r="M89" s="63" t="s">
        <v>316</v>
      </c>
    </row>
    <row r="90" spans="1:13" ht="22.5">
      <c r="A90" s="61">
        <v>65</v>
      </c>
      <c r="B90" s="47" t="s">
        <v>317</v>
      </c>
      <c r="C90" s="48" t="s">
        <v>318</v>
      </c>
      <c r="D90" s="49" t="s">
        <v>262</v>
      </c>
      <c r="E90" s="50">
        <v>0.122</v>
      </c>
      <c r="F90" s="51">
        <v>63</v>
      </c>
      <c r="G90" s="51">
        <v>7.68</v>
      </c>
      <c r="H90" s="51"/>
      <c r="I90" s="51"/>
      <c r="J90" s="51">
        <v>136.13999999999999</v>
      </c>
      <c r="K90" s="51">
        <v>16.600000000000001</v>
      </c>
      <c r="L90" s="52">
        <f t="shared" si="2"/>
        <v>2.1614583333333335</v>
      </c>
      <c r="M90" s="63" t="s">
        <v>316</v>
      </c>
    </row>
    <row r="91" spans="1:13" ht="22.5">
      <c r="A91" s="61">
        <v>66</v>
      </c>
      <c r="B91" s="47" t="s">
        <v>319</v>
      </c>
      <c r="C91" s="48" t="s">
        <v>320</v>
      </c>
      <c r="D91" s="49" t="s">
        <v>224</v>
      </c>
      <c r="E91" s="50">
        <v>6.0800000000000003E-3</v>
      </c>
      <c r="F91" s="51">
        <v>108</v>
      </c>
      <c r="G91" s="51">
        <v>0.66</v>
      </c>
      <c r="H91" s="51"/>
      <c r="I91" s="51"/>
      <c r="J91" s="51">
        <v>407.03</v>
      </c>
      <c r="K91" s="51">
        <v>2.4700000000000002</v>
      </c>
      <c r="L91" s="52">
        <f t="shared" si="2"/>
        <v>3.7424242424242427</v>
      </c>
      <c r="M91" s="63" t="s">
        <v>321</v>
      </c>
    </row>
    <row r="92" spans="1:13" ht="33.75">
      <c r="A92" s="61">
        <v>67</v>
      </c>
      <c r="B92" s="47" t="s">
        <v>322</v>
      </c>
      <c r="C92" s="48" t="s">
        <v>323</v>
      </c>
      <c r="D92" s="49" t="s">
        <v>272</v>
      </c>
      <c r="E92" s="50">
        <v>2.72</v>
      </c>
      <c r="F92" s="51">
        <v>11.5</v>
      </c>
      <c r="G92" s="51">
        <v>31.28</v>
      </c>
      <c r="H92" s="51"/>
      <c r="I92" s="51"/>
      <c r="J92" s="51">
        <v>100.6</v>
      </c>
      <c r="K92" s="51">
        <v>273.63</v>
      </c>
      <c r="L92" s="52">
        <f t="shared" si="2"/>
        <v>8.7477621483375962</v>
      </c>
      <c r="M92" s="63" t="s">
        <v>324</v>
      </c>
    </row>
    <row r="93" spans="1:13" ht="45">
      <c r="A93" s="61">
        <v>68</v>
      </c>
      <c r="B93" s="47" t="s">
        <v>325</v>
      </c>
      <c r="C93" s="48" t="s">
        <v>326</v>
      </c>
      <c r="D93" s="49" t="s">
        <v>217</v>
      </c>
      <c r="E93" s="50">
        <v>3.9E-2</v>
      </c>
      <c r="F93" s="51">
        <v>82220</v>
      </c>
      <c r="G93" s="51">
        <v>3206.58</v>
      </c>
      <c r="H93" s="51"/>
      <c r="I93" s="51"/>
      <c r="J93" s="51">
        <v>328821.84999999998</v>
      </c>
      <c r="K93" s="51">
        <v>12824.05</v>
      </c>
      <c r="L93" s="52">
        <f t="shared" si="2"/>
        <v>3.9992920806591443</v>
      </c>
      <c r="M93" s="63">
        <v>507.00009999999997</v>
      </c>
    </row>
    <row r="94" spans="1:13" ht="22.5">
      <c r="A94" s="61">
        <v>69</v>
      </c>
      <c r="B94" s="47" t="s">
        <v>327</v>
      </c>
      <c r="C94" s="48" t="s">
        <v>328</v>
      </c>
      <c r="D94" s="49" t="s">
        <v>224</v>
      </c>
      <c r="E94" s="50">
        <v>2.1000000000000001E-2</v>
      </c>
      <c r="F94" s="51">
        <v>16.600000000000001</v>
      </c>
      <c r="G94" s="51">
        <v>0.35</v>
      </c>
      <c r="H94" s="51"/>
      <c r="I94" s="51"/>
      <c r="J94" s="51">
        <v>202.51</v>
      </c>
      <c r="K94" s="51">
        <v>4.26</v>
      </c>
      <c r="L94" s="52">
        <f t="shared" si="2"/>
        <v>12.171428571428571</v>
      </c>
      <c r="M94" s="63" t="s">
        <v>329</v>
      </c>
    </row>
    <row r="95" spans="1:13" ht="22.5">
      <c r="A95" s="61">
        <v>70</v>
      </c>
      <c r="B95" s="47" t="s">
        <v>330</v>
      </c>
      <c r="C95" s="48" t="s">
        <v>331</v>
      </c>
      <c r="D95" s="49" t="s">
        <v>224</v>
      </c>
      <c r="E95" s="50">
        <v>4.8499999999999996</v>
      </c>
      <c r="F95" s="51">
        <v>13.6</v>
      </c>
      <c r="G95" s="51">
        <v>65.959999999999994</v>
      </c>
      <c r="H95" s="51"/>
      <c r="I95" s="51"/>
      <c r="J95" s="51">
        <v>34.270000000000003</v>
      </c>
      <c r="K95" s="51">
        <v>166.21</v>
      </c>
      <c r="L95" s="52">
        <f t="shared" si="2"/>
        <v>2.5198605215281993</v>
      </c>
      <c r="M95" s="63" t="s">
        <v>273</v>
      </c>
    </row>
    <row r="96" spans="1:13" ht="56.25">
      <c r="A96" s="61">
        <v>71</v>
      </c>
      <c r="B96" s="47" t="s">
        <v>332</v>
      </c>
      <c r="C96" s="48" t="s">
        <v>333</v>
      </c>
      <c r="D96" s="49" t="s">
        <v>224</v>
      </c>
      <c r="E96" s="50">
        <v>1.84</v>
      </c>
      <c r="F96" s="51">
        <v>91.3</v>
      </c>
      <c r="G96" s="51">
        <v>167.99</v>
      </c>
      <c r="H96" s="51"/>
      <c r="I96" s="51"/>
      <c r="J96" s="51">
        <v>110.87</v>
      </c>
      <c r="K96" s="51">
        <v>204</v>
      </c>
      <c r="L96" s="52">
        <f t="shared" si="2"/>
        <v>1.2143579974998511</v>
      </c>
      <c r="M96" s="63" t="s">
        <v>269</v>
      </c>
    </row>
    <row r="97" spans="1:13" ht="33.75">
      <c r="A97" s="61">
        <v>72</v>
      </c>
      <c r="B97" s="47" t="s">
        <v>334</v>
      </c>
      <c r="C97" s="48" t="s">
        <v>335</v>
      </c>
      <c r="D97" s="49" t="s">
        <v>272</v>
      </c>
      <c r="E97" s="50">
        <v>5.25</v>
      </c>
      <c r="F97" s="51">
        <v>35</v>
      </c>
      <c r="G97" s="51">
        <v>183.75</v>
      </c>
      <c r="H97" s="51"/>
      <c r="I97" s="51"/>
      <c r="J97" s="51">
        <v>78.59</v>
      </c>
      <c r="K97" s="51">
        <v>412.6</v>
      </c>
      <c r="L97" s="52">
        <f t="shared" si="2"/>
        <v>2.2454421768707484</v>
      </c>
      <c r="M97" s="63" t="s">
        <v>336</v>
      </c>
    </row>
    <row r="98" spans="1:13" ht="22.5">
      <c r="A98" s="62"/>
      <c r="B98" s="53" t="s">
        <v>173</v>
      </c>
      <c r="C98" s="54" t="s">
        <v>337</v>
      </c>
      <c r="D98" s="55" t="s">
        <v>175</v>
      </c>
      <c r="E98" s="56"/>
      <c r="F98" s="57"/>
      <c r="G98" s="57">
        <v>8515</v>
      </c>
      <c r="H98" s="57"/>
      <c r="I98" s="57"/>
      <c r="J98" s="57"/>
      <c r="K98" s="57">
        <v>23422</v>
      </c>
      <c r="L98" s="58">
        <f t="shared" si="2"/>
        <v>2.7506752789195539</v>
      </c>
      <c r="M98" s="64"/>
    </row>
    <row r="99" spans="1:13">
      <c r="A99" s="100" t="s">
        <v>126</v>
      </c>
      <c r="B99" s="134"/>
      <c r="C99" s="134"/>
      <c r="D99" s="134"/>
      <c r="E99" s="134"/>
      <c r="F99" s="134"/>
      <c r="G99" s="71">
        <v>46956.04</v>
      </c>
      <c r="H99" s="72"/>
      <c r="I99" s="72"/>
      <c r="J99" s="72"/>
      <c r="K99" s="71">
        <v>169755.06</v>
      </c>
      <c r="L99" s="73">
        <v>3.6151900000000001</v>
      </c>
      <c r="M99" s="43" t="s">
        <v>338</v>
      </c>
    </row>
    <row r="100" spans="1:13">
      <c r="A100" s="102" t="s">
        <v>131</v>
      </c>
      <c r="B100" s="118"/>
      <c r="C100" s="118"/>
      <c r="D100" s="118"/>
      <c r="E100" s="118"/>
      <c r="F100" s="118"/>
      <c r="G100" s="65"/>
      <c r="H100" s="66"/>
      <c r="I100" s="66"/>
      <c r="J100" s="66"/>
      <c r="K100" s="65"/>
      <c r="L100" s="67"/>
      <c r="M100" s="44" t="s">
        <v>338</v>
      </c>
    </row>
    <row r="101" spans="1:13">
      <c r="A101" s="102" t="s">
        <v>132</v>
      </c>
      <c r="B101" s="118"/>
      <c r="C101" s="118"/>
      <c r="D101" s="118"/>
      <c r="E101" s="118"/>
      <c r="F101" s="118"/>
      <c r="G101" s="65">
        <v>11610.69</v>
      </c>
      <c r="H101" s="66"/>
      <c r="I101" s="66"/>
      <c r="J101" s="66"/>
      <c r="K101" s="65">
        <v>68761.11</v>
      </c>
      <c r="L101" s="67">
        <v>5.9222200000000003</v>
      </c>
      <c r="M101" s="44" t="s">
        <v>338</v>
      </c>
    </row>
    <row r="102" spans="1:13">
      <c r="A102" s="102" t="s">
        <v>133</v>
      </c>
      <c r="B102" s="118"/>
      <c r="C102" s="118"/>
      <c r="D102" s="118"/>
      <c r="E102" s="118"/>
      <c r="F102" s="118"/>
      <c r="G102" s="65">
        <v>8514.9599999999991</v>
      </c>
      <c r="H102" s="66"/>
      <c r="I102" s="66"/>
      <c r="J102" s="66"/>
      <c r="K102" s="65">
        <v>23422.3</v>
      </c>
      <c r="L102" s="67">
        <v>2.7507199999999998</v>
      </c>
      <c r="M102" s="44" t="s">
        <v>338</v>
      </c>
    </row>
    <row r="103" spans="1:13">
      <c r="A103" s="102" t="s">
        <v>134</v>
      </c>
      <c r="B103" s="118"/>
      <c r="C103" s="118"/>
      <c r="D103" s="118"/>
      <c r="E103" s="118"/>
      <c r="F103" s="118"/>
      <c r="G103" s="65">
        <v>30050.45</v>
      </c>
      <c r="H103" s="66"/>
      <c r="I103" s="66"/>
      <c r="J103" s="66"/>
      <c r="K103" s="65">
        <v>97466.2</v>
      </c>
      <c r="L103" s="67">
        <v>3.24342</v>
      </c>
      <c r="M103" s="44" t="s">
        <v>338</v>
      </c>
    </row>
    <row r="104" spans="1:13">
      <c r="A104" s="104" t="s">
        <v>135</v>
      </c>
      <c r="B104" s="121"/>
      <c r="C104" s="121"/>
      <c r="D104" s="121"/>
      <c r="E104" s="121"/>
      <c r="F104" s="121"/>
      <c r="G104" s="65">
        <v>11565.04</v>
      </c>
      <c r="H104" s="66"/>
      <c r="I104" s="66"/>
      <c r="J104" s="66"/>
      <c r="K104" s="65">
        <v>68433.05</v>
      </c>
      <c r="L104" s="67">
        <v>5.91723</v>
      </c>
      <c r="M104" s="44" t="s">
        <v>338</v>
      </c>
    </row>
    <row r="105" spans="1:13">
      <c r="A105" s="104" t="s">
        <v>136</v>
      </c>
      <c r="B105" s="121"/>
      <c r="C105" s="121"/>
      <c r="D105" s="121"/>
      <c r="E105" s="121"/>
      <c r="F105" s="121"/>
      <c r="G105" s="65">
        <v>7223.66</v>
      </c>
      <c r="H105" s="66"/>
      <c r="I105" s="66"/>
      <c r="J105" s="66"/>
      <c r="K105" s="65">
        <v>42811.89</v>
      </c>
      <c r="L105" s="67">
        <v>5.9266199999999998</v>
      </c>
      <c r="M105" s="44" t="s">
        <v>338</v>
      </c>
    </row>
    <row r="106" spans="1:13">
      <c r="A106" s="104" t="s">
        <v>137</v>
      </c>
      <c r="B106" s="121"/>
      <c r="C106" s="121"/>
      <c r="D106" s="121"/>
      <c r="E106" s="121"/>
      <c r="F106" s="121"/>
      <c r="G106" s="65"/>
      <c r="H106" s="66"/>
      <c r="I106" s="66"/>
      <c r="J106" s="66"/>
      <c r="K106" s="65"/>
      <c r="L106" s="67"/>
      <c r="M106" s="44" t="s">
        <v>338</v>
      </c>
    </row>
    <row r="107" spans="1:13">
      <c r="A107" s="102" t="s">
        <v>138</v>
      </c>
      <c r="B107" s="118"/>
      <c r="C107" s="118"/>
      <c r="D107" s="118"/>
      <c r="E107" s="118"/>
      <c r="F107" s="118"/>
      <c r="G107" s="65">
        <v>31972.23</v>
      </c>
      <c r="H107" s="66"/>
      <c r="I107" s="66"/>
      <c r="J107" s="66"/>
      <c r="K107" s="65">
        <v>137753.13</v>
      </c>
      <c r="L107" s="67">
        <v>4.3085199999999997</v>
      </c>
      <c r="M107" s="44" t="s">
        <v>338</v>
      </c>
    </row>
    <row r="108" spans="1:13">
      <c r="A108" s="102" t="s">
        <v>139</v>
      </c>
      <c r="B108" s="118"/>
      <c r="C108" s="118"/>
      <c r="D108" s="118"/>
      <c r="E108" s="118"/>
      <c r="F108" s="118"/>
      <c r="G108" s="65">
        <v>33772.51</v>
      </c>
      <c r="H108" s="66"/>
      <c r="I108" s="66"/>
      <c r="J108" s="66"/>
      <c r="K108" s="65">
        <v>143246.87</v>
      </c>
      <c r="L108" s="67">
        <v>4.2415200000000004</v>
      </c>
      <c r="M108" s="44" t="s">
        <v>338</v>
      </c>
    </row>
    <row r="109" spans="1:13">
      <c r="A109" s="102" t="s">
        <v>140</v>
      </c>
      <c r="B109" s="118"/>
      <c r="C109" s="118"/>
      <c r="D109" s="118"/>
      <c r="E109" s="118"/>
      <c r="F109" s="118"/>
      <c r="G109" s="65" t="s">
        <v>141</v>
      </c>
      <c r="H109" s="66"/>
      <c r="I109" s="66"/>
      <c r="J109" s="66"/>
      <c r="K109" s="65" t="s">
        <v>142</v>
      </c>
      <c r="L109" s="67">
        <v>4.2741100000000003</v>
      </c>
      <c r="M109" s="44" t="s">
        <v>338</v>
      </c>
    </row>
    <row r="110" spans="1:13">
      <c r="A110" s="119" t="s">
        <v>143</v>
      </c>
      <c r="B110" s="120"/>
      <c r="C110" s="120"/>
      <c r="D110" s="120"/>
      <c r="E110" s="120"/>
      <c r="F110" s="120"/>
      <c r="G110" s="68" t="s">
        <v>141</v>
      </c>
      <c r="H110" s="69"/>
      <c r="I110" s="69"/>
      <c r="J110" s="69"/>
      <c r="K110" s="68" t="s">
        <v>142</v>
      </c>
      <c r="L110" s="70">
        <v>4.2741100000000003</v>
      </c>
      <c r="M110" s="45" t="s">
        <v>338</v>
      </c>
    </row>
    <row r="111" spans="1:13">
      <c r="A111" s="32"/>
      <c r="G111" s="33"/>
      <c r="K111" s="33"/>
      <c r="L111" s="34"/>
      <c r="M111" s="32"/>
    </row>
    <row r="112" spans="1:1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15" t="s">
        <v>19</v>
      </c>
      <c r="B114" s="2"/>
      <c r="C114" s="2" t="s">
        <v>423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</row>
  </sheetData>
  <mergeCells count="39">
    <mergeCell ref="A5:M5"/>
    <mergeCell ref="A6:M6"/>
    <mergeCell ref="A8:M8"/>
    <mergeCell ref="G13:H13"/>
    <mergeCell ref="J13:K13"/>
    <mergeCell ref="G10:I10"/>
    <mergeCell ref="G11:H11"/>
    <mergeCell ref="J11:K11"/>
    <mergeCell ref="G12:H12"/>
    <mergeCell ref="A7:U7"/>
    <mergeCell ref="J12:K12"/>
    <mergeCell ref="J10:L10"/>
    <mergeCell ref="L18:L20"/>
    <mergeCell ref="M18:M20"/>
    <mergeCell ref="H19:I19"/>
    <mergeCell ref="J19:K19"/>
    <mergeCell ref="A100:F100"/>
    <mergeCell ref="A18:A20"/>
    <mergeCell ref="B18:B20"/>
    <mergeCell ref="C18:C20"/>
    <mergeCell ref="E18:E20"/>
    <mergeCell ref="F18:G19"/>
    <mergeCell ref="D19:D20"/>
    <mergeCell ref="A22:M22"/>
    <mergeCell ref="A23:M23"/>
    <mergeCell ref="A38:M38"/>
    <mergeCell ref="A56:M56"/>
    <mergeCell ref="A99:F99"/>
    <mergeCell ref="H18:K18"/>
    <mergeCell ref="A107:F107"/>
    <mergeCell ref="A108:F108"/>
    <mergeCell ref="A109:F109"/>
    <mergeCell ref="A110:F110"/>
    <mergeCell ref="A101:F101"/>
    <mergeCell ref="A102:F102"/>
    <mergeCell ref="A103:F103"/>
    <mergeCell ref="A104:F104"/>
    <mergeCell ref="A105:F105"/>
    <mergeCell ref="A106:F106"/>
  </mergeCells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смета</vt:lpstr>
      <vt:lpstr>Ведомость ресурсов</vt:lpstr>
      <vt:lpstr>'Ведомость ресурсов'!Заголовки_для_печати</vt:lpstr>
      <vt:lpstr>смета!Заголовки_для_печати</vt:lpstr>
      <vt:lpstr>'Ведомость ресурсов'!Область_печати</vt:lpstr>
      <vt:lpstr>смета!Область_печати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</dc:creator>
  <cp:lastModifiedBy>Елена</cp:lastModifiedBy>
  <cp:lastPrinted>2010-09-28T09:30:21Z</cp:lastPrinted>
  <dcterms:created xsi:type="dcterms:W3CDTF">2003-01-28T12:33:10Z</dcterms:created>
  <dcterms:modified xsi:type="dcterms:W3CDTF">2010-09-28T09:31:05Z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